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tabRatio="604" activeTab="0"/>
  </bookViews>
  <sheets>
    <sheet name="Index" sheetId="10" r:id="rId1"/>
    <sheet name="RSF.1" sheetId="14" r:id="rId2"/>
    <sheet name="RSF.2" sheetId="1" r:id="rId3"/>
    <sheet name="RSF.3" sheetId="12" r:id="rId4"/>
    <sheet name="RSF.4" sheetId="4" r:id="rId5"/>
    <sheet name="RSF.5" sheetId="5" r:id="rId6"/>
    <sheet name="RSF.6" sheetId="6" r:id="rId7"/>
    <sheet name="RSF.7" sheetId="7" r:id="rId8"/>
    <sheet name="RSF.8" sheetId="9" r:id="rId9"/>
    <sheet name="RSF.9" sheetId="8" r:id="rId10"/>
  </sheets>
  <definedNames/>
  <calcPr calcId="191029"/>
  <extLst/>
</workbook>
</file>

<file path=xl/sharedStrings.xml><?xml version="1.0" encoding="utf-8"?>
<sst xmlns="http://schemas.openxmlformats.org/spreadsheetml/2006/main" count="311" uniqueCount="117">
  <si>
    <t>Year</t>
  </si>
  <si>
    <t>Auckland University of Technology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</si>
  <si>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</si>
  <si>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</si>
  <si>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</si>
  <si>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</si>
  <si>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</si>
  <si>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Total</t>
  </si>
  <si>
    <t>Massey University</t>
  </si>
  <si>
    <t>Lincoln University</t>
  </si>
  <si>
    <t>Tertiary Education Organisation</t>
  </si>
  <si>
    <t>Universities</t>
  </si>
  <si>
    <t>University</t>
  </si>
  <si>
    <t>Pure basic research</t>
  </si>
  <si>
    <t>Strategic research</t>
  </si>
  <si>
    <t>Source: Tertiary Education Commission</t>
  </si>
  <si>
    <t>Table Index</t>
  </si>
  <si>
    <t>Notes:</t>
  </si>
  <si>
    <t>Wānanga</t>
  </si>
  <si>
    <t>Research type</t>
  </si>
  <si>
    <t>Percentage by research type</t>
  </si>
  <si>
    <t>All research sectors</t>
  </si>
  <si>
    <t>Applied knowledge/ experimental development</t>
  </si>
  <si>
    <t>Expenditure ($ m)</t>
  </si>
  <si>
    <t>RSF.1</t>
  </si>
  <si>
    <t>RSF.2</t>
  </si>
  <si>
    <t>RSF.3</t>
  </si>
  <si>
    <t>RSF.4</t>
  </si>
  <si>
    <t>RSF.5</t>
  </si>
  <si>
    <t>RSF.6</t>
  </si>
  <si>
    <t>RSF.7</t>
  </si>
  <si>
    <t>RSF.8</t>
  </si>
  <si>
    <t>RSF.9</t>
  </si>
  <si>
    <t>Colleges of education data is combined with the universities.</t>
  </si>
  <si>
    <t>As a % of GDP</t>
  </si>
  <si>
    <t>Other</t>
  </si>
  <si>
    <t>‘Other’ expenditure includes spending on energy, social development and services, defence and other research purposes.</t>
  </si>
  <si>
    <t xml:space="preserve"> ‘Knowledge – general’ includes spending on research that is undertaken by universities that does not relate to a specific area of purpose.</t>
  </si>
  <si>
    <t>PBRF external research income is used as the measure of contract income.</t>
  </si>
  <si>
    <t>Funding is GST exclusive.</t>
  </si>
  <si>
    <t>Expenditure ($millions)</t>
  </si>
  <si>
    <t>Knowledge-general</t>
  </si>
  <si>
    <t>Primary industries</t>
  </si>
  <si>
    <t>Health</t>
  </si>
  <si>
    <t>Education &amp; training</t>
  </si>
  <si>
    <t>Environment</t>
  </si>
  <si>
    <t>Manufacturing</t>
  </si>
  <si>
    <t>University external research income by source ($million)</t>
  </si>
  <si>
    <t>Specific research grants from TEC/MoE</t>
  </si>
  <si>
    <t>Government research purchase agencies</t>
  </si>
  <si>
    <t>Other central government agencies</t>
  </si>
  <si>
    <t>Crown Research Institutes</t>
  </si>
  <si>
    <t>Local government</t>
  </si>
  <si>
    <t>NZ business</t>
  </si>
  <si>
    <t>Overseas</t>
  </si>
  <si>
    <t>Other tertiary education providers</t>
  </si>
  <si>
    <t>Government</t>
  </si>
  <si>
    <t>The 'Other' category includes ERI from sources such as charitable trusts, endowments and gifts to fund research.</t>
  </si>
  <si>
    <t>Research top-ups</t>
  </si>
  <si>
    <t>break in data</t>
  </si>
  <si>
    <t>Break in data</t>
  </si>
  <si>
    <t>Component</t>
  </si>
  <si>
    <t>Subsector</t>
  </si>
  <si>
    <t>TEO</t>
  </si>
  <si>
    <t>Quality Evaluation</t>
  </si>
  <si>
    <t>PTEs</t>
  </si>
  <si>
    <t>Research Degree Completions</t>
  </si>
  <si>
    <t>External Research Income</t>
  </si>
  <si>
    <t>Funding is exclusive of GST.</t>
  </si>
  <si>
    <t>The PBRF was phased in over the period 2004-2007.</t>
  </si>
  <si>
    <t>Source: Ministry of Education and Tertiary Education Commission</t>
  </si>
  <si>
    <t>Centres of Research Excellence - capital</t>
  </si>
  <si>
    <t>Centres of Research Excellence - operating</t>
  </si>
  <si>
    <t>The research top-ups were phased out over the period 2004-2007.</t>
  </si>
  <si>
    <t>External research income ($millions)</t>
  </si>
  <si>
    <t>The years above are the years the data were collected for universities.</t>
  </si>
  <si>
    <t>Distribution of university external research income by source</t>
  </si>
  <si>
    <t>Broad income source</t>
  </si>
  <si>
    <t>Detailed income source</t>
  </si>
  <si>
    <t>Source: Ministry of Education and the Tertiary Education Commission</t>
  </si>
  <si>
    <t>External research income per FTE - nominal</t>
  </si>
  <si>
    <t>Distribution of university external research income</t>
  </si>
  <si>
    <t>$millions</t>
  </si>
  <si>
    <t>$ millions</t>
  </si>
  <si>
    <t>Fund</t>
  </si>
  <si>
    <t>Academic and research only FTE includes the following job designations (or equivalent): professor, associate professor, senior lecturer, lecturer and research only staff.</t>
  </si>
  <si>
    <t>The CPI has been used to generate the inflation adjusted data.</t>
  </si>
  <si>
    <t>C</t>
  </si>
  <si>
    <t>C means the data is confidential.</t>
  </si>
  <si>
    <t>N</t>
  </si>
  <si>
    <t>N means other cannot be calculated due to confidentialisation.</t>
  </si>
  <si>
    <t>'Other' includes funding for Building Research Capability in the Social Sciences, Building Research Capability in Strategically Relevant Areas, and the Wānanga Capability Fund.</t>
  </si>
  <si>
    <t>Colleges of education data has been treated as part of the university sector for the entire period</t>
  </si>
  <si>
    <t>Cultural understanding</t>
  </si>
  <si>
    <t>Funding for research top-ups and the Performance-Based Research Fund were distributed via a bulk fund and are to support research-led teaching and research excellence.</t>
  </si>
  <si>
    <t>The weightings of the respective components between 2004 and 2015 were: 60% quality evaluation, 25% research degree completions and 15% external research income.</t>
  </si>
  <si>
    <t>Source: Tertiary Education Commission.</t>
  </si>
  <si>
    <t>Performance-Based Research Fund (PBRF)</t>
  </si>
  <si>
    <t>Due to rounding, figures may not sum to stated totals.</t>
  </si>
  <si>
    <t>The weightings of the respective components from 2016 were: 55% quality evaluation, 25% research degree completions and 20% external research income.</t>
  </si>
  <si>
    <t>Te Pūkenga</t>
  </si>
  <si>
    <t>Source: Statistics New Zealand.</t>
  </si>
  <si>
    <t>Estimated expenditure on research and development by universities 2002-2019</t>
  </si>
  <si>
    <t>Source: Statistics New Zealand</t>
  </si>
  <si>
    <t>Statistics New Zealand revises GDP statistics over time so the % of GDP figures for earlier years can change as these revisions take place.</t>
  </si>
  <si>
    <t>Due to rounding figures may not add to 100%.</t>
  </si>
  <si>
    <t>University research expenditure by research type 2005 - 2019</t>
  </si>
  <si>
    <t>Before 2009, the commercial arms of universities were not included in the university data. This means there is a break in the data and caution should be used when comparing income data in 2009, 2011, 2013, 2015, 2017, and 2019 with earlier years.</t>
  </si>
  <si>
    <t>University research expenditure by purpose 2009-2017</t>
  </si>
  <si>
    <t>The weightings of the respective components in from 2016 were: 55% quality evaluation, 25% research degree completions and 20% external research income.</t>
  </si>
  <si>
    <t>Vote Tertiary Education funding for research and research-based teaching 2000-2021</t>
  </si>
  <si>
    <t>Funding for 2022 is indicative only.</t>
  </si>
  <si>
    <t>Performance-Based Research Fund (PBRF) allocations by component 2004-2022</t>
  </si>
  <si>
    <t>Percentage of total Performance-Based Research Fund (PBRF) funding allocated by component 2004-2022</t>
  </si>
  <si>
    <t>University Performance-Based Research Fund external research income 2002-2021</t>
  </si>
  <si>
    <t>External research income per FTE - real (2021 dollars)</t>
  </si>
  <si>
    <t>University research contract income per academic and research only staff FTE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</si>
</sst>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0.0%"/>
    <numFmt numFmtId="166" formatCode="&quot;$&quot;#,##0.00"/>
    <numFmt numFmtId="167" formatCode="0.0"/>
    <numFmt numFmtId="168" formatCode="&quot;$&quot;#,##0.0"/>
    <numFmt numFmtId="169" formatCode="0.00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44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23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165" fontId="0" fillId="0" borderId="0" xfId="0" applyNumberFormat="1" applyFill="1" applyBorder="1"/>
    <xf numFmtId="0" fontId="0" fillId="0" borderId="1" xfId="0" applyFill="1" applyBorder="1"/>
    <xf numFmtId="166" fontId="0" fillId="0" borderId="0" xfId="0" applyNumberFormat="1" applyFill="1" applyBorder="1"/>
    <xf numFmtId="0" fontId="6" fillId="0" borderId="0" xfId="0" applyFont="1" applyFill="1"/>
    <xf numFmtId="165" fontId="0" fillId="0" borderId="0" xfId="15" applyNumberFormat="1" applyFill="1" applyBorder="1"/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165" fontId="0" fillId="0" borderId="0" xfId="15" applyNumberFormat="1" applyFont="1" applyFill="1"/>
    <xf numFmtId="0" fontId="7" fillId="0" borderId="0" xfId="0" applyFont="1" applyFill="1"/>
    <xf numFmtId="165" fontId="0" fillId="0" borderId="2" xfId="0" applyNumberFormat="1" applyFill="1" applyBorder="1"/>
    <xf numFmtId="165" fontId="0" fillId="0" borderId="1" xfId="0" applyNumberFormat="1" applyFill="1" applyBorder="1"/>
    <xf numFmtId="165" fontId="0" fillId="0" borderId="0" xfId="0" applyNumberFormat="1" applyFill="1"/>
    <xf numFmtId="0" fontId="0" fillId="0" borderId="2" xfId="0" applyFill="1" applyBorder="1"/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ont="1" applyFill="1"/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3" xfId="0" applyFont="1" applyFill="1" applyBorder="1"/>
    <xf numFmtId="167" fontId="8" fillId="0" borderId="0" xfId="0" applyNumberFormat="1" applyFont="1" applyFill="1"/>
    <xf numFmtId="0" fontId="0" fillId="0" borderId="0" xfId="0" applyFont="1" applyFill="1" applyBorder="1"/>
    <xf numFmtId="167" fontId="0" fillId="0" borderId="0" xfId="0" applyNumberFormat="1" applyFont="1" applyFill="1" applyBorder="1"/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right"/>
    </xf>
    <xf numFmtId="165" fontId="0" fillId="0" borderId="0" xfId="15" applyNumberFormat="1" applyFill="1" applyBorder="1" applyAlignment="1">
      <alignment horizontal="right" indent="1"/>
    </xf>
    <xf numFmtId="10" fontId="0" fillId="0" borderId="0" xfId="15" applyNumberFormat="1" applyFont="1" applyFill="1" applyBorder="1" applyAlignment="1">
      <alignment horizontal="right" indent="1"/>
    </xf>
    <xf numFmtId="168" fontId="0" fillId="0" borderId="4" xfId="0" applyNumberFormat="1" applyFill="1" applyBorder="1" applyAlignment="1">
      <alignment horizontal="right" indent="1"/>
    </xf>
    <xf numFmtId="9" fontId="0" fillId="0" borderId="0" xfId="15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5" fontId="0" fillId="0" borderId="0" xfId="15" applyNumberFormat="1" applyFont="1" applyFill="1" applyBorder="1"/>
    <xf numFmtId="165" fontId="0" fillId="0" borderId="0" xfId="15" applyNumberFormat="1" applyFont="1" applyFill="1" applyBorder="1" applyAlignment="1">
      <alignment horizontal="right" indent="1"/>
    </xf>
    <xf numFmtId="166" fontId="0" fillId="0" borderId="2" xfId="0" applyNumberFormat="1" applyFill="1" applyBorder="1"/>
    <xf numFmtId="9" fontId="0" fillId="0" borderId="9" xfId="15" applyNumberFormat="1" applyFont="1" applyFill="1" applyBorder="1" applyAlignment="1">
      <alignment horizontal="right" indent="1"/>
    </xf>
    <xf numFmtId="9" fontId="0" fillId="0" borderId="4" xfId="15" applyNumberFormat="1" applyFont="1" applyFill="1" applyBorder="1" applyAlignment="1">
      <alignment horizontal="right" indent="1"/>
    </xf>
    <xf numFmtId="168" fontId="9" fillId="0" borderId="0" xfId="0" applyNumberFormat="1" applyFont="1" applyBorder="1"/>
    <xf numFmtId="0" fontId="9" fillId="0" borderId="0" xfId="0" applyFont="1" applyBorder="1"/>
    <xf numFmtId="165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/>
    <xf numFmtId="0" fontId="0" fillId="0" borderId="10" xfId="0" applyFont="1" applyFill="1" applyBorder="1"/>
    <xf numFmtId="0" fontId="7" fillId="0" borderId="0" xfId="0" applyFont="1" applyFill="1" applyBorder="1"/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 indent="1"/>
    </xf>
    <xf numFmtId="164" fontId="0" fillId="0" borderId="2" xfId="0" applyNumberFormat="1" applyFill="1" applyBorder="1" applyAlignment="1">
      <alignment horizontal="right" indent="1"/>
    </xf>
    <xf numFmtId="164" fontId="0" fillId="0" borderId="0" xfId="0" applyNumberFormat="1" applyFill="1" applyBorder="1" applyAlignment="1">
      <alignment horizontal="right" indent="1"/>
    </xf>
    <xf numFmtId="164" fontId="0" fillId="0" borderId="1" xfId="0" applyNumberFormat="1" applyFill="1" applyBorder="1" applyAlignment="1">
      <alignment horizontal="right" indent="1"/>
    </xf>
    <xf numFmtId="0" fontId="0" fillId="0" borderId="1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0" xfId="0" applyFont="1" applyFill="1"/>
    <xf numFmtId="168" fontId="0" fillId="0" borderId="0" xfId="0" applyNumberFormat="1"/>
    <xf numFmtId="168" fontId="0" fillId="0" borderId="1" xfId="0" applyNumberFormat="1" applyBorder="1"/>
    <xf numFmtId="166" fontId="0" fillId="0" borderId="1" xfId="0" applyNumberFormat="1" applyFill="1" applyBorder="1"/>
    <xf numFmtId="0" fontId="0" fillId="0" borderId="0" xfId="0" applyFont="1" quotePrefix="1"/>
    <xf numFmtId="0" fontId="3" fillId="0" borderId="0" xfId="0" applyFont="1"/>
    <xf numFmtId="0" fontId="0" fillId="0" borderId="4" xfId="0" applyFont="1" applyBorder="1"/>
    <xf numFmtId="0" fontId="0" fillId="0" borderId="3" xfId="0" applyFont="1" applyBorder="1"/>
    <xf numFmtId="166" fontId="9" fillId="0" borderId="0" xfId="0" applyNumberFormat="1" applyFont="1" applyBorder="1"/>
    <xf numFmtId="9" fontId="0" fillId="0" borderId="0" xfId="0" applyNumberFormat="1" applyFill="1"/>
    <xf numFmtId="9" fontId="0" fillId="0" borderId="1" xfId="0" applyNumberFormat="1" applyFill="1" applyBorder="1"/>
    <xf numFmtId="165" fontId="0" fillId="0" borderId="2" xfId="15" applyNumberFormat="1" applyFont="1" applyFill="1" applyBorder="1"/>
    <xf numFmtId="165" fontId="0" fillId="0" borderId="1" xfId="15" applyNumberFormat="1" applyFont="1" applyFill="1" applyBorder="1"/>
    <xf numFmtId="165" fontId="0" fillId="0" borderId="2" xfId="15" applyNumberFormat="1" applyFont="1" applyFill="1" applyBorder="1" applyAlignment="1">
      <alignment horizontal="right" indent="1"/>
    </xf>
    <xf numFmtId="165" fontId="0" fillId="0" borderId="2" xfId="0" applyNumberFormat="1" applyFont="1" applyFill="1" applyBorder="1" applyAlignment="1">
      <alignment horizontal="right" indent="1"/>
    </xf>
    <xf numFmtId="165" fontId="0" fillId="0" borderId="1" xfId="0" applyNumberFormat="1" applyFill="1" applyBorder="1" applyAlignment="1">
      <alignment horizontal="right" indent="1"/>
    </xf>
    <xf numFmtId="165" fontId="0" fillId="0" borderId="2" xfId="0" applyNumberFormat="1" applyFill="1" applyBorder="1" applyAlignment="1">
      <alignment horizontal="right" inden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8" fontId="0" fillId="0" borderId="0" xfId="0" applyNumberFormat="1" applyFill="1"/>
    <xf numFmtId="0" fontId="0" fillId="0" borderId="10" xfId="0" applyFont="1" applyFill="1" applyBorder="1"/>
    <xf numFmtId="168" fontId="0" fillId="0" borderId="12" xfId="0" applyNumberForma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9" fontId="0" fillId="0" borderId="5" xfId="0" applyNumberFormat="1" applyFill="1" applyBorder="1"/>
    <xf numFmtId="9" fontId="0" fillId="0" borderId="0" xfId="15" applyFont="1" applyFill="1" applyBorder="1"/>
    <xf numFmtId="0" fontId="2" fillId="0" borderId="0" xfId="20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ill="1" applyBorder="1"/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3" xfId="0" applyFill="1" applyBorder="1"/>
    <xf numFmtId="0" fontId="0" fillId="2" borderId="13" xfId="0" applyFill="1" applyBorder="1"/>
    <xf numFmtId="166" fontId="0" fillId="2" borderId="1" xfId="0" applyNumberFormat="1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4" xfId="0" applyFill="1" applyBorder="1"/>
    <xf numFmtId="166" fontId="0" fillId="2" borderId="7" xfId="0" applyNumberFormat="1" applyFill="1" applyBorder="1"/>
    <xf numFmtId="0" fontId="0" fillId="3" borderId="6" xfId="0" applyFill="1" applyBorder="1"/>
    <xf numFmtId="0" fontId="0" fillId="3" borderId="14" xfId="0" applyFill="1" applyBorder="1"/>
    <xf numFmtId="166" fontId="0" fillId="3" borderId="7" xfId="0" applyNumberFormat="1" applyFill="1" applyBorder="1"/>
    <xf numFmtId="0" fontId="0" fillId="2" borderId="0" xfId="0" applyFill="1"/>
    <xf numFmtId="165" fontId="0" fillId="2" borderId="0" xfId="15" applyNumberFormat="1" applyFont="1" applyFill="1"/>
    <xf numFmtId="0" fontId="0" fillId="2" borderId="7" xfId="0" applyFill="1" applyBorder="1"/>
    <xf numFmtId="165" fontId="0" fillId="2" borderId="7" xfId="15" applyNumberFormat="1" applyFont="1" applyFill="1" applyBorder="1"/>
    <xf numFmtId="0" fontId="0" fillId="0" borderId="13" xfId="0" applyFill="1" applyBorder="1" applyAlignment="1">
      <alignment vertical="center"/>
    </xf>
    <xf numFmtId="0" fontId="0" fillId="3" borderId="7" xfId="0" applyFill="1" applyBorder="1"/>
    <xf numFmtId="165" fontId="0" fillId="3" borderId="7" xfId="15" applyNumberFormat="1" applyFont="1" applyFill="1" applyBorder="1"/>
    <xf numFmtId="168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8" fontId="0" fillId="0" borderId="0" xfId="0" applyNumberFormat="1" applyFill="1" applyBorder="1"/>
    <xf numFmtId="168" fontId="0" fillId="0" borderId="0" xfId="15" applyNumberFormat="1" applyFont="1" applyFill="1"/>
    <xf numFmtId="168" fontId="0" fillId="0" borderId="0" xfId="0" applyNumberFormat="1" applyBorder="1"/>
    <xf numFmtId="168" fontId="0" fillId="0" borderId="2" xfId="0" applyNumberFormat="1" applyBorder="1"/>
    <xf numFmtId="0" fontId="0" fillId="0" borderId="0" xfId="0" applyBorder="1"/>
    <xf numFmtId="166" fontId="0" fillId="2" borderId="0" xfId="0" applyNumberFormat="1" applyFill="1" applyBorder="1"/>
    <xf numFmtId="0" fontId="0" fillId="0" borderId="0" xfId="0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0" fontId="0" fillId="0" borderId="6" xfId="0" applyFont="1" applyFill="1" applyBorder="1"/>
    <xf numFmtId="0" fontId="0" fillId="0" borderId="10" xfId="0" applyFill="1" applyBorder="1" applyAlignment="1">
      <alignment horizontal="left"/>
    </xf>
    <xf numFmtId="168" fontId="0" fillId="0" borderId="10" xfId="0" applyNumberFormat="1" applyFill="1" applyBorder="1" applyAlignment="1">
      <alignment horizontal="right" indent="1"/>
    </xf>
    <xf numFmtId="10" fontId="0" fillId="0" borderId="2" xfId="15" applyNumberFormat="1" applyFont="1" applyFill="1" applyBorder="1" applyAlignment="1">
      <alignment horizontal="right" indent="1"/>
    </xf>
    <xf numFmtId="168" fontId="0" fillId="0" borderId="7" xfId="0" applyNumberFormat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0" fillId="0" borderId="5" xfId="15" applyNumberFormat="1" applyFont="1" applyFill="1" applyBorder="1" applyAlignment="1">
      <alignment horizontal="right" indent="1"/>
    </xf>
    <xf numFmtId="9" fontId="0" fillId="0" borderId="3" xfId="15" applyNumberFormat="1" applyFont="1" applyFill="1" applyBorder="1" applyAlignment="1">
      <alignment horizontal="right" indent="1"/>
    </xf>
    <xf numFmtId="9" fontId="0" fillId="0" borderId="1" xfId="15" applyNumberFormat="1" applyFont="1" applyFill="1" applyBorder="1" applyAlignment="1">
      <alignment horizontal="right" indent="1"/>
    </xf>
    <xf numFmtId="166" fontId="0" fillId="0" borderId="0" xfId="0" applyNumberFormat="1" applyFont="1" applyFill="1" applyBorder="1"/>
    <xf numFmtId="0" fontId="0" fillId="0" borderId="5" xfId="0" applyFill="1" applyBorder="1" applyAlignment="1">
      <alignment vertical="center"/>
    </xf>
    <xf numFmtId="166" fontId="0" fillId="0" borderId="15" xfId="0" applyNumberFormat="1" applyFill="1" applyBorder="1"/>
    <xf numFmtId="166" fontId="0" fillId="0" borderId="9" xfId="0" applyNumberFormat="1" applyFill="1" applyBorder="1"/>
    <xf numFmtId="166" fontId="0" fillId="0" borderId="5" xfId="0" applyNumberFormat="1" applyFill="1" applyBorder="1"/>
    <xf numFmtId="166" fontId="0" fillId="2" borderId="5" xfId="0" applyNumberFormat="1" applyFill="1" applyBorder="1"/>
    <xf numFmtId="166" fontId="0" fillId="2" borderId="9" xfId="0" applyNumberFormat="1" applyFill="1" applyBorder="1"/>
    <xf numFmtId="166" fontId="0" fillId="2" borderId="8" xfId="0" applyNumberFormat="1" applyFill="1" applyBorder="1"/>
    <xf numFmtId="166" fontId="0" fillId="3" borderId="8" xfId="0" applyNumberFormat="1" applyFill="1" applyBorder="1"/>
    <xf numFmtId="0" fontId="4" fillId="0" borderId="0" xfId="0" applyFont="1" applyBorder="1" applyAlignment="1">
      <alignment horizontal="right"/>
    </xf>
    <xf numFmtId="0" fontId="14" fillId="0" borderId="0" xfId="0" applyFont="1" applyFill="1" applyBorder="1"/>
    <xf numFmtId="166" fontId="0" fillId="0" borderId="0" xfId="0" applyNumberFormat="1"/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0" fontId="0" fillId="0" borderId="9" xfId="15" applyNumberFormat="1" applyFont="1" applyFill="1" applyBorder="1" applyAlignment="1">
      <alignment horizontal="right" indent="1"/>
    </xf>
    <xf numFmtId="0" fontId="0" fillId="0" borderId="7" xfId="0" applyFill="1" applyBorder="1"/>
    <xf numFmtId="168" fontId="0" fillId="0" borderId="14" xfId="0" applyNumberFormat="1" applyFill="1" applyBorder="1" applyAlignment="1">
      <alignment horizontal="right" indent="1"/>
    </xf>
    <xf numFmtId="10" fontId="0" fillId="0" borderId="7" xfId="15" applyNumberFormat="1" applyFont="1" applyFill="1" applyBorder="1" applyAlignment="1">
      <alignment horizontal="right" indent="1"/>
    </xf>
    <xf numFmtId="9" fontId="0" fillId="0" borderId="15" xfId="15" applyNumberFormat="1" applyFont="1" applyFill="1" applyBorder="1" applyAlignment="1">
      <alignment horizontal="right" indent="1"/>
    </xf>
    <xf numFmtId="6" fontId="0" fillId="0" borderId="0" xfId="0" applyNumberFormat="1"/>
    <xf numFmtId="9" fontId="15" fillId="0" borderId="0" xfId="15" applyFont="1"/>
    <xf numFmtId="165" fontId="15" fillId="0" borderId="0" xfId="15" applyNumberFormat="1" applyFont="1" applyFill="1"/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left"/>
    </xf>
    <xf numFmtId="0" fontId="16" fillId="0" borderId="0" xfId="0" applyFont="1" applyFill="1" applyBorder="1"/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0" fillId="0" borderId="2" xfId="15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right" vertical="center"/>
    </xf>
    <xf numFmtId="9" fontId="0" fillId="0" borderId="0" xfId="0" applyNumberFormat="1" applyFill="1" applyBorder="1"/>
    <xf numFmtId="9" fontId="0" fillId="0" borderId="0" xfId="0" applyNumberFormat="1" applyFont="1" applyFill="1" applyBorder="1" applyAlignment="1">
      <alignment horizontal="right"/>
    </xf>
    <xf numFmtId="164" fontId="0" fillId="0" borderId="15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4" fontId="0" fillId="0" borderId="0" xfId="0" applyNumberFormat="1" applyFill="1" applyBorder="1"/>
    <xf numFmtId="164" fontId="0" fillId="0" borderId="7" xfId="0" applyNumberFormat="1" applyFill="1" applyBorder="1"/>
    <xf numFmtId="9" fontId="0" fillId="0" borderId="0" xfId="15" applyFont="1"/>
    <xf numFmtId="8" fontId="0" fillId="0" borderId="0" xfId="0" applyNumberFormat="1" applyFill="1"/>
    <xf numFmtId="0" fontId="0" fillId="0" borderId="0" xfId="0" applyFont="1" applyFill="1" applyBorder="1" applyAlignment="1">
      <alignment horizontal="right"/>
    </xf>
    <xf numFmtId="169" fontId="0" fillId="0" borderId="0" xfId="0" applyNumberFormat="1" applyFill="1" applyBorder="1"/>
    <xf numFmtId="1" fontId="0" fillId="0" borderId="0" xfId="0" applyNumberFormat="1" applyFill="1"/>
    <xf numFmtId="164" fontId="0" fillId="0" borderId="0" xfId="0" applyNumberFormat="1" applyFill="1"/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11" xfId="21"/>
    <cellStyle name="Percent 10" xfId="22"/>
    <cellStyle name="Currency 2" xfId="23"/>
    <cellStyle name="Normal 2" xfId="24"/>
    <cellStyle name="Normal 2 2" xfId="25"/>
    <cellStyle name="Normal 3" xfId="26"/>
    <cellStyle name="Currency 3" xfId="27"/>
    <cellStyle name="Normal 2 3" xfId="28"/>
    <cellStyle name="Normal 4" xfId="29"/>
    <cellStyle name="Normal 5" xfId="30"/>
    <cellStyle name="Percent 2" xfId="31"/>
    <cellStyle name="Percent 3" xfId="32"/>
    <cellStyle name="Percent 4" xfId="33"/>
    <cellStyle name="Percent 5" xfId="34"/>
    <cellStyle name="Percent 6" xfId="35"/>
    <cellStyle name="Normal 6" xfId="36"/>
    <cellStyle name="Currency 4" xfId="37"/>
    <cellStyle name="Percent 7" xfId="38"/>
    <cellStyle name="Currency 7" xfId="39"/>
    <cellStyle name="Normal 5 2" xfId="40"/>
    <cellStyle name="Normal 7" xfId="41"/>
    <cellStyle name="Normal 8" xfId="42"/>
    <cellStyle name="Percent 8" xfId="43"/>
    <cellStyle name="Currency 2 2" xfId="44"/>
    <cellStyle name="Normal 2 4" xfId="45"/>
    <cellStyle name="Currency 3 2" xfId="46"/>
    <cellStyle name="Normal 4 2" xfId="47"/>
    <cellStyle name="Normal 5 3" xfId="48"/>
    <cellStyle name="Percent 4 2" xfId="49"/>
    <cellStyle name="Percent 5 2" xfId="50"/>
    <cellStyle name="Percent 6 2" xfId="51"/>
    <cellStyle name="Normal 6 2" xfId="52"/>
    <cellStyle name="Currency 4 2" xfId="53"/>
    <cellStyle name="Percent 7 2" xfId="54"/>
    <cellStyle name="Currency 5" xfId="55"/>
    <cellStyle name="Normal 5 2 2" xfId="56"/>
    <cellStyle name="Normal 10" xfId="57"/>
    <cellStyle name="Normal 9" xfId="58"/>
    <cellStyle name="Percent 9" xfId="59"/>
    <cellStyle name="Currency 2 3" xfId="60"/>
    <cellStyle name="Normal 2 5" xfId="61"/>
    <cellStyle name="Currency 3 3" xfId="62"/>
    <cellStyle name="Normal 4 3" xfId="63"/>
    <cellStyle name="Normal 5 4" xfId="64"/>
    <cellStyle name="Percent 4 3" xfId="65"/>
    <cellStyle name="Percent 5 3" xfId="66"/>
    <cellStyle name="Percent 6 3" xfId="67"/>
    <cellStyle name="Normal 6 3" xfId="68"/>
    <cellStyle name="Currency 4 3" xfId="69"/>
    <cellStyle name="Percent 7 3" xfId="70"/>
    <cellStyle name="Currency 6" xfId="71"/>
    <cellStyle name="Normal 5 2 3" xfId="72"/>
    <cellStyle name="Normal 7 2" xfId="73"/>
    <cellStyle name="Currency 2 2 2" xfId="74"/>
    <cellStyle name="Normal 2 4 2" xfId="75"/>
    <cellStyle name="Currency 3 2 2" xfId="76"/>
    <cellStyle name="Normal 4 2 2" xfId="77"/>
    <cellStyle name="Normal 5 3 2" xfId="78"/>
    <cellStyle name="Percent 4 2 2" xfId="79"/>
    <cellStyle name="Percent 5 2 2" xfId="80"/>
    <cellStyle name="Percent 6 2 2" xfId="81"/>
    <cellStyle name="Normal 6 2 2" xfId="82"/>
    <cellStyle name="Currency 4 2 2" xfId="83"/>
    <cellStyle name="Percent 7 2 2" xfId="84"/>
    <cellStyle name="Normal 5 2 2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zoomScale="80" zoomScaleNormal="8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118.7109375" style="1" customWidth="1"/>
    <col min="3" max="16384" width="9.140625" style="1" customWidth="1"/>
  </cols>
  <sheetData>
    <row r="1" s="3" customFormat="1" ht="15.75">
      <c r="A1" s="2" t="s">
        <v>16</v>
      </c>
    </row>
    <row r="3" spans="1:2" ht="12.75">
      <c r="A3" s="104" t="s">
        <v>24</v>
      </c>
      <c r="B3" s="1" t="str">
        <f>'RSF.1'!B1</f>
        <v>Vote Tertiary Education funding for research and research-based teaching 2000-2021</v>
      </c>
    </row>
    <row r="4" spans="1:2" ht="12.75">
      <c r="A4" s="104" t="s">
        <v>25</v>
      </c>
      <c r="B4" s="1" t="str">
        <f>'RSF.2'!B1</f>
        <v>Performance-Based Research Fund (PBRF) allocations by component 2004-2022</v>
      </c>
    </row>
    <row r="5" spans="1:2" ht="12.75">
      <c r="A5" s="104" t="s">
        <v>26</v>
      </c>
      <c r="B5" s="1" t="str">
        <f>'RSF.3'!B1</f>
        <v>Percentage of total Performance-Based Research Fund (PBRF) funding allocated by component 2004-2022</v>
      </c>
    </row>
    <row r="6" spans="1:2" ht="12.75">
      <c r="A6" s="104" t="s">
        <v>27</v>
      </c>
      <c r="B6" s="1" t="str">
        <f>'RSF.4'!B1</f>
        <v>University external research income by source ($million)</v>
      </c>
    </row>
    <row r="7" spans="1:2" ht="12.75">
      <c r="A7" s="104" t="s">
        <v>28</v>
      </c>
      <c r="B7" s="1" t="str">
        <f>'RSF.5'!B1</f>
        <v>University Performance-Based Research Fund external research income 2002-2021</v>
      </c>
    </row>
    <row r="8" spans="1:2" ht="12.75">
      <c r="A8" s="104" t="s">
        <v>29</v>
      </c>
      <c r="B8" s="1" t="str">
        <f>'RSF.6'!B1</f>
        <v>University research contract income per academic and research only staff FTE 2002-2021</v>
      </c>
    </row>
    <row r="9" spans="1:2" ht="12.75">
      <c r="A9" s="104" t="s">
        <v>30</v>
      </c>
      <c r="B9" s="1" t="str">
        <f>'RSF.7'!B1</f>
        <v>Estimated expenditure on research and development by universities 2002-2019</v>
      </c>
    </row>
    <row r="10" spans="1:2" ht="12.75">
      <c r="A10" s="104" t="s">
        <v>31</v>
      </c>
      <c r="B10" s="1" t="str">
        <f>'RSF.8'!B1</f>
        <v>University research expenditure by research type 2005 - 2019</v>
      </c>
    </row>
    <row r="11" spans="1:2" ht="12.75">
      <c r="A11" s="104" t="s">
        <v>32</v>
      </c>
      <c r="B11" s="1" t="str">
        <f>'RSF.9'!B1</f>
        <v>University research expenditure by purpose 2009-2017</v>
      </c>
    </row>
    <row r="12" ht="12.75">
      <c r="A12" s="104"/>
    </row>
  </sheetData>
  <hyperlinks>
    <hyperlink ref="A3" location="RSF.1!A1" display="RSF.1"/>
    <hyperlink ref="A4:A11" location="RSF.1!A1" display="REF.1"/>
    <hyperlink ref="A4" location="RSF.2!A1" display="RSF.2"/>
    <hyperlink ref="A5" location="RSF.3!A1" display="RSF.3"/>
    <hyperlink ref="A6" location="RSF.4!A1" display="RSF.4"/>
    <hyperlink ref="A7" location="RSF.5!A1" display="RSF.5"/>
    <hyperlink ref="A8" location="RSF.6!A1" display="RSF.6"/>
    <hyperlink ref="A9" location="RSF.7!A1" display="RSF.7"/>
    <hyperlink ref="A10" location="RSF.8!A1" display="RSF.8"/>
    <hyperlink ref="A11" location="RSF.9!A1" display="RSF.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"/>
  <sheetViews>
    <sheetView zoomScale="80" zoomScaleNormal="80" workbookViewId="0" topLeftCell="A1"/>
  </sheetViews>
  <sheetFormatPr defaultColWidth="9.140625" defaultRowHeight="12.75"/>
  <cols>
    <col min="1" max="1" width="3.00390625" style="5" customWidth="1"/>
    <col min="2" max="2" width="42.28125" style="5" customWidth="1"/>
    <col min="3" max="3" width="11.00390625" style="5" customWidth="1"/>
    <col min="4" max="7" width="9.140625" style="5" customWidth="1"/>
    <col min="8" max="8" width="9.140625" style="7" customWidth="1"/>
    <col min="9" max="16384" width="9.140625" style="5" customWidth="1"/>
  </cols>
  <sheetData>
    <row r="1" spans="2:8" s="16" customFormat="1" ht="15.75">
      <c r="B1" s="11" t="s">
        <v>108</v>
      </c>
      <c r="H1" s="58"/>
    </row>
    <row r="3" spans="2:8" ht="39" customHeight="1">
      <c r="B3" s="21" t="s">
        <v>19</v>
      </c>
      <c r="C3" s="108">
        <v>2009</v>
      </c>
      <c r="D3" s="109">
        <v>2011</v>
      </c>
      <c r="E3" s="109">
        <v>2013</v>
      </c>
      <c r="F3" s="109">
        <v>2015</v>
      </c>
      <c r="G3" s="109">
        <v>2017</v>
      </c>
      <c r="H3" s="181"/>
    </row>
    <row r="4" spans="2:8" ht="12.75">
      <c r="B4" s="26" t="s">
        <v>43</v>
      </c>
      <c r="C4" s="80">
        <v>0.25561097256857856</v>
      </c>
      <c r="D4" s="80">
        <v>0.23684210526315788</v>
      </c>
      <c r="E4" s="80">
        <v>0.21909424724602203</v>
      </c>
      <c r="F4" s="80">
        <v>0.20296465222348917</v>
      </c>
      <c r="G4" s="80">
        <v>0.24166666666666667</v>
      </c>
      <c r="H4" s="182"/>
    </row>
    <row r="5" spans="2:8" ht="12.75">
      <c r="B5" s="26" t="s">
        <v>41</v>
      </c>
      <c r="C5" s="80">
        <v>0.13591022443890274</v>
      </c>
      <c r="D5" s="80">
        <v>0.12799043062200957</v>
      </c>
      <c r="E5" s="80">
        <v>0.09057527539779682</v>
      </c>
      <c r="F5" s="80">
        <v>0.10262257696693272</v>
      </c>
      <c r="G5" s="80">
        <v>0.08854166666666667</v>
      </c>
      <c r="H5" s="182"/>
    </row>
    <row r="6" spans="2:8" ht="12.75">
      <c r="B6" s="26" t="s">
        <v>44</v>
      </c>
      <c r="C6" s="80">
        <v>0.1084788029925187</v>
      </c>
      <c r="D6" s="80">
        <v>0.12799043062200957</v>
      </c>
      <c r="E6" s="139" t="s">
        <v>87</v>
      </c>
      <c r="F6" s="139" t="s">
        <v>87</v>
      </c>
      <c r="G6" s="139">
        <v>0.08333333333333333</v>
      </c>
      <c r="H6" s="183"/>
    </row>
    <row r="7" spans="2:8" ht="12.75">
      <c r="B7" s="26" t="s">
        <v>93</v>
      </c>
      <c r="C7" s="80">
        <v>0.09226932668329177</v>
      </c>
      <c r="D7" s="80">
        <v>0.09928229665071771</v>
      </c>
      <c r="E7" s="80">
        <v>0.08078335373317014</v>
      </c>
      <c r="F7" s="139" t="s">
        <v>87</v>
      </c>
      <c r="G7" s="139">
        <v>0.1</v>
      </c>
      <c r="H7" s="183"/>
    </row>
    <row r="8" spans="2:8" ht="12.75">
      <c r="B8" s="26" t="s">
        <v>45</v>
      </c>
      <c r="C8" s="80">
        <v>0.06608478802992519</v>
      </c>
      <c r="D8" s="80">
        <v>0.061004784688995214</v>
      </c>
      <c r="E8" s="80">
        <v>0.06364749082007344</v>
      </c>
      <c r="F8" s="80">
        <v>0.06499429874572406</v>
      </c>
      <c r="G8" s="80">
        <v>0.07395833333333333</v>
      </c>
      <c r="H8" s="182"/>
    </row>
    <row r="9" spans="2:8" ht="12.75">
      <c r="B9" s="26" t="s">
        <v>42</v>
      </c>
      <c r="C9" s="80">
        <v>0.06234413965087282</v>
      </c>
      <c r="D9" s="80">
        <v>0.05980861244019139</v>
      </c>
      <c r="E9" s="80">
        <v>0.07099143206854346</v>
      </c>
      <c r="F9" s="80">
        <v>0.06271379703534778</v>
      </c>
      <c r="G9" s="80">
        <v>0.07708333333333334</v>
      </c>
      <c r="H9" s="182"/>
    </row>
    <row r="10" spans="2:8" ht="12.75">
      <c r="B10" s="26" t="s">
        <v>46</v>
      </c>
      <c r="C10" s="80">
        <v>0.048628428927680795</v>
      </c>
      <c r="D10" s="80">
        <v>0.06818181818181818</v>
      </c>
      <c r="E10" s="80">
        <v>0.06242350061199511</v>
      </c>
      <c r="F10" s="80">
        <v>0.0661345496009122</v>
      </c>
      <c r="G10" s="80">
        <v>0.078125</v>
      </c>
      <c r="H10" s="182"/>
    </row>
    <row r="11" spans="2:8" ht="12.75">
      <c r="B11" s="26" t="s">
        <v>35</v>
      </c>
      <c r="C11" s="80">
        <v>0.23067331670822933</v>
      </c>
      <c r="D11" s="80">
        <v>0.21889952153110048</v>
      </c>
      <c r="E11" s="139" t="s">
        <v>89</v>
      </c>
      <c r="F11" s="139" t="s">
        <v>89</v>
      </c>
      <c r="G11" s="139">
        <v>0.25625</v>
      </c>
      <c r="H11" s="183"/>
    </row>
    <row r="12" spans="2:8" ht="12.75">
      <c r="B12" s="37" t="s">
        <v>7</v>
      </c>
      <c r="C12" s="102">
        <v>1</v>
      </c>
      <c r="D12" s="81">
        <v>1</v>
      </c>
      <c r="E12" s="81">
        <v>1</v>
      </c>
      <c r="F12" s="81">
        <v>1</v>
      </c>
      <c r="G12" s="81">
        <v>1</v>
      </c>
      <c r="H12" s="182"/>
    </row>
    <row r="13" spans="2:7" ht="12.75">
      <c r="B13" s="35"/>
      <c r="G13" s="39" t="s">
        <v>103</v>
      </c>
    </row>
    <row r="14" ht="12.75">
      <c r="B14" s="38" t="s">
        <v>17</v>
      </c>
    </row>
    <row r="15" spans="1:2" ht="12.75">
      <c r="A15" s="5">
        <v>1</v>
      </c>
      <c r="B15" s="5" t="s">
        <v>36</v>
      </c>
    </row>
    <row r="16" spans="1:2" ht="12.75">
      <c r="A16" s="5">
        <v>2</v>
      </c>
      <c r="B16" s="5" t="s">
        <v>37</v>
      </c>
    </row>
    <row r="17" spans="1:2" ht="12.75">
      <c r="A17" s="5">
        <v>3</v>
      </c>
      <c r="B17" s="69" t="s">
        <v>75</v>
      </c>
    </row>
    <row r="18" spans="1:2" ht="12.75">
      <c r="A18" s="5">
        <v>4</v>
      </c>
      <c r="B18" s="69" t="s">
        <v>107</v>
      </c>
    </row>
    <row r="19" spans="1:2" ht="12.75">
      <c r="A19" s="5">
        <v>5</v>
      </c>
      <c r="B19" s="69" t="s">
        <v>88</v>
      </c>
    </row>
    <row r="20" spans="1:14" ht="12.75">
      <c r="A20" s="5">
        <v>6</v>
      </c>
      <c r="B20" s="69" t="s">
        <v>90</v>
      </c>
      <c r="I20" s="7"/>
      <c r="J20" s="7"/>
      <c r="K20" s="7"/>
      <c r="L20" s="7"/>
      <c r="M20" s="7"/>
      <c r="N20" s="7"/>
    </row>
    <row r="21" spans="2:14" ht="12.75">
      <c r="B21" s="160"/>
      <c r="I21" s="7"/>
      <c r="J21" s="7"/>
      <c r="K21" s="7"/>
      <c r="L21" s="7"/>
      <c r="M21" s="7"/>
      <c r="N21" s="7"/>
    </row>
    <row r="22" spans="9:14" ht="12.75">
      <c r="I22" s="7"/>
      <c r="J22" s="7"/>
      <c r="K22" s="7"/>
      <c r="L22" s="7"/>
      <c r="M22" s="7"/>
      <c r="N22" s="7"/>
    </row>
    <row r="23" spans="9:14" ht="12.75">
      <c r="I23" s="7"/>
      <c r="J23" s="7"/>
      <c r="K23" s="103"/>
      <c r="L23" s="103"/>
      <c r="M23" s="7"/>
      <c r="N23" s="7"/>
    </row>
    <row r="24" spans="9:14" ht="12.75">
      <c r="I24" s="7"/>
      <c r="J24" s="7"/>
      <c r="K24" s="103"/>
      <c r="L24" s="103"/>
      <c r="M24" s="7"/>
      <c r="N24" s="7"/>
    </row>
    <row r="25" spans="9:14" ht="12.75">
      <c r="I25" s="7"/>
      <c r="J25" s="7"/>
      <c r="K25" s="103"/>
      <c r="L25" s="103"/>
      <c r="M25" s="7"/>
      <c r="N25" s="7"/>
    </row>
    <row r="26" spans="2:14" ht="12.75">
      <c r="B26" s="35"/>
      <c r="I26" s="7"/>
      <c r="J26" s="7"/>
      <c r="K26" s="103"/>
      <c r="L26" s="103"/>
      <c r="M26" s="7"/>
      <c r="N26" s="7"/>
    </row>
    <row r="27" spans="9:14" ht="12.75">
      <c r="I27" s="7"/>
      <c r="J27" s="7"/>
      <c r="K27" s="103"/>
      <c r="L27" s="103"/>
      <c r="M27" s="7"/>
      <c r="N27" s="7"/>
    </row>
    <row r="28" spans="9:14" ht="12.75">
      <c r="I28" s="7"/>
      <c r="J28" s="7"/>
      <c r="K28" s="103"/>
      <c r="L28" s="103"/>
      <c r="M28" s="7"/>
      <c r="N28" s="7"/>
    </row>
    <row r="29" spans="9:14" ht="12.75">
      <c r="I29" s="7"/>
      <c r="J29" s="7"/>
      <c r="K29" s="103"/>
      <c r="L29" s="103"/>
      <c r="M29" s="7"/>
      <c r="N29" s="7"/>
    </row>
    <row r="30" spans="9:14" ht="12.75">
      <c r="I30" s="7"/>
      <c r="J30" s="7"/>
      <c r="K30" s="103"/>
      <c r="L30" s="103"/>
      <c r="M30" s="7"/>
      <c r="N30" s="7"/>
    </row>
    <row r="31" spans="9:14" ht="12.75">
      <c r="I31" s="7"/>
      <c r="J31" s="7"/>
      <c r="K31" s="103"/>
      <c r="L31" s="103"/>
      <c r="M31" s="7"/>
      <c r="N31" s="7"/>
    </row>
    <row r="32" spans="9:14" ht="12.75">
      <c r="I32" s="7"/>
      <c r="J32" s="7"/>
      <c r="K32" s="103"/>
      <c r="L32" s="103"/>
      <c r="M32" s="7"/>
      <c r="N32" s="7"/>
    </row>
    <row r="33" spans="9:14" ht="12.75">
      <c r="I33" s="7"/>
      <c r="J33" s="7"/>
      <c r="K33" s="103"/>
      <c r="L33" s="103"/>
      <c r="M33" s="7"/>
      <c r="N33" s="7"/>
    </row>
    <row r="34" spans="9:14" ht="12.75">
      <c r="I34" s="7"/>
      <c r="J34" s="7"/>
      <c r="K34" s="103"/>
      <c r="L34" s="103"/>
      <c r="M34" s="7"/>
      <c r="N34" s="7"/>
    </row>
    <row r="35" spans="9:14" ht="12.75">
      <c r="I35" s="7"/>
      <c r="J35" s="7"/>
      <c r="K35" s="103"/>
      <c r="L35" s="103"/>
      <c r="M35" s="7"/>
      <c r="N35" s="7"/>
    </row>
    <row r="36" spans="9:14" ht="12.75">
      <c r="I36" s="7"/>
      <c r="J36" s="7"/>
      <c r="K36" s="103"/>
      <c r="L36" s="103"/>
      <c r="M36" s="7"/>
      <c r="N36" s="7"/>
    </row>
    <row r="37" spans="9:14" ht="12.75">
      <c r="I37" s="7"/>
      <c r="J37" s="7"/>
      <c r="K37" s="7"/>
      <c r="L37" s="7"/>
      <c r="M37" s="7"/>
      <c r="N37" s="7"/>
    </row>
    <row r="38" spans="9:14" ht="12.75">
      <c r="I38" s="7"/>
      <c r="J38" s="7"/>
      <c r="K38" s="7"/>
      <c r="L38" s="7"/>
      <c r="M38" s="7"/>
      <c r="N38" s="7"/>
    </row>
    <row r="39" spans="9:14" ht="12.75">
      <c r="I39" s="7"/>
      <c r="J39" s="7"/>
      <c r="K39" s="7"/>
      <c r="L39" s="7"/>
      <c r="M39" s="7"/>
      <c r="N39" s="7"/>
    </row>
  </sheetData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41.57421875" style="0" customWidth="1"/>
    <col min="3" max="24" width="9.57421875" style="0" bestFit="1" customWidth="1"/>
  </cols>
  <sheetData>
    <row r="1" spans="1:2" ht="15.75">
      <c r="A1" s="71"/>
      <c r="B1" s="2" t="s">
        <v>110</v>
      </c>
    </row>
    <row r="2" spans="1:2" ht="12.75">
      <c r="A2" s="68"/>
      <c r="B2" s="76"/>
    </row>
    <row r="3" spans="2:24" ht="30.75" customHeight="1">
      <c r="B3" s="197" t="s">
        <v>84</v>
      </c>
      <c r="C3" s="106">
        <v>2000</v>
      </c>
      <c r="D3" s="106">
        <v>2001</v>
      </c>
      <c r="E3" s="106">
        <v>2002</v>
      </c>
      <c r="F3" s="106">
        <v>2003</v>
      </c>
      <c r="G3" s="106">
        <v>2004</v>
      </c>
      <c r="H3" s="106">
        <v>2005</v>
      </c>
      <c r="I3" s="106">
        <v>2006</v>
      </c>
      <c r="J3" s="106">
        <v>2007</v>
      </c>
      <c r="K3" s="106">
        <v>2008</v>
      </c>
      <c r="L3" s="106">
        <v>2009</v>
      </c>
      <c r="M3" s="106">
        <v>2010</v>
      </c>
      <c r="N3" s="106">
        <v>2011</v>
      </c>
      <c r="O3" s="106">
        <v>2012</v>
      </c>
      <c r="P3" s="129">
        <v>2013</v>
      </c>
      <c r="Q3" s="129">
        <v>2014</v>
      </c>
      <c r="R3" s="129">
        <v>2015</v>
      </c>
      <c r="S3" s="129">
        <v>2016</v>
      </c>
      <c r="T3" s="129">
        <v>2017</v>
      </c>
      <c r="U3" s="129">
        <v>2018</v>
      </c>
      <c r="V3" s="129">
        <v>2019</v>
      </c>
      <c r="W3" s="129">
        <v>2020</v>
      </c>
      <c r="X3" s="129">
        <v>2021</v>
      </c>
    </row>
    <row r="4" spans="2:24" ht="16.5" customHeight="1">
      <c r="B4" s="198"/>
      <c r="C4" s="199" t="s">
        <v>83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2:24" ht="12.75">
      <c r="B5" s="77" t="s">
        <v>58</v>
      </c>
      <c r="C5" s="72">
        <v>100.75540579253048</v>
      </c>
      <c r="D5" s="72">
        <v>103.79415478607392</v>
      </c>
      <c r="E5" s="72">
        <v>107.39177160143656</v>
      </c>
      <c r="F5" s="72">
        <v>117.88017314395934</v>
      </c>
      <c r="G5" s="72">
        <v>115.23633060421002</v>
      </c>
      <c r="H5" s="72">
        <v>106.71766611056177</v>
      </c>
      <c r="I5" s="72">
        <v>71.35656760450661</v>
      </c>
      <c r="J5" s="72"/>
      <c r="K5" s="72"/>
      <c r="L5" s="72"/>
      <c r="M5" s="72"/>
      <c r="N5" s="72"/>
      <c r="O5" s="72"/>
      <c r="P5" s="135"/>
      <c r="Q5" s="135"/>
      <c r="R5" s="135"/>
      <c r="S5" s="135"/>
      <c r="T5" s="135"/>
      <c r="U5" s="135"/>
      <c r="V5" s="135"/>
      <c r="W5" s="135"/>
      <c r="X5" s="135"/>
    </row>
    <row r="6" spans="2:24" ht="12.75">
      <c r="B6" s="77" t="s">
        <v>97</v>
      </c>
      <c r="C6" s="72"/>
      <c r="D6" s="72"/>
      <c r="E6" s="72"/>
      <c r="F6" s="72"/>
      <c r="G6" s="72">
        <v>16.536494433935633</v>
      </c>
      <c r="H6" s="72">
        <v>39.708444898286835</v>
      </c>
      <c r="I6" s="72">
        <v>121.917317</v>
      </c>
      <c r="J6" s="72">
        <v>206.322767</v>
      </c>
      <c r="K6" s="72">
        <v>231.598565</v>
      </c>
      <c r="L6" s="72">
        <v>238.664001</v>
      </c>
      <c r="M6" s="72">
        <v>249.96874</v>
      </c>
      <c r="N6" s="72">
        <v>250.000003</v>
      </c>
      <c r="O6" s="72">
        <v>250</v>
      </c>
      <c r="P6" s="134">
        <v>262.5</v>
      </c>
      <c r="Q6" s="134">
        <v>275</v>
      </c>
      <c r="R6" s="134">
        <v>287.5</v>
      </c>
      <c r="S6" s="134">
        <v>300</v>
      </c>
      <c r="T6" s="132">
        <v>300</v>
      </c>
      <c r="U6" s="134">
        <v>315</v>
      </c>
      <c r="V6" s="134">
        <v>315</v>
      </c>
      <c r="W6" s="134">
        <v>315</v>
      </c>
      <c r="X6" s="134">
        <v>315</v>
      </c>
    </row>
    <row r="7" spans="2:24" ht="12.75">
      <c r="B7" s="77" t="s">
        <v>72</v>
      </c>
      <c r="C7" s="72"/>
      <c r="D7" s="72"/>
      <c r="E7" s="72">
        <v>6.484444444444445</v>
      </c>
      <c r="F7" s="72">
        <v>19.43949866666667</v>
      </c>
      <c r="G7" s="72">
        <v>20.402790222222222</v>
      </c>
      <c r="H7" s="72">
        <v>21.277791111111114</v>
      </c>
      <c r="I7" s="72">
        <v>21.369254222222224</v>
      </c>
      <c r="J7" s="72">
        <v>21.470462222222224</v>
      </c>
      <c r="K7" s="72">
        <v>29.07855762666666</v>
      </c>
      <c r="L7" s="72">
        <v>33.786320933333336</v>
      </c>
      <c r="M7" s="72">
        <v>33.538771946666664</v>
      </c>
      <c r="N7" s="72">
        <v>33.19395702608696</v>
      </c>
      <c r="O7" s="72">
        <v>32.884481</v>
      </c>
      <c r="P7" s="134">
        <v>31.69</v>
      </c>
      <c r="Q7" s="134">
        <v>31.789</v>
      </c>
      <c r="R7" s="134">
        <v>51.51</v>
      </c>
      <c r="S7" s="134">
        <v>49.8</v>
      </c>
      <c r="T7" s="134">
        <v>49.8</v>
      </c>
      <c r="U7" s="134">
        <v>49.8</v>
      </c>
      <c r="V7" s="134">
        <v>49.7998</v>
      </c>
      <c r="W7" s="134">
        <v>49.7998</v>
      </c>
      <c r="X7" s="134">
        <v>49.7999</v>
      </c>
    </row>
    <row r="8" spans="2:24" ht="12.75">
      <c r="B8" s="77" t="s">
        <v>71</v>
      </c>
      <c r="C8" s="72"/>
      <c r="D8" s="72"/>
      <c r="E8" s="72">
        <v>30.922869</v>
      </c>
      <c r="F8" s="72"/>
      <c r="G8" s="72"/>
      <c r="H8" s="72"/>
      <c r="I8" s="72"/>
      <c r="J8" s="72"/>
      <c r="K8" s="72">
        <v>19.994891</v>
      </c>
      <c r="L8" s="72"/>
      <c r="M8" s="72"/>
      <c r="N8" s="72"/>
      <c r="O8" s="72"/>
      <c r="P8" s="134"/>
      <c r="Q8" s="134"/>
      <c r="R8" s="134"/>
      <c r="S8" s="134"/>
      <c r="T8" s="134"/>
      <c r="U8" s="134"/>
      <c r="V8" s="134"/>
      <c r="W8" s="134"/>
      <c r="X8" s="134"/>
    </row>
    <row r="9" spans="2:24" ht="12.75">
      <c r="B9" s="77" t="s">
        <v>35</v>
      </c>
      <c r="C9" s="72"/>
      <c r="D9" s="72"/>
      <c r="E9" s="72"/>
      <c r="F9" s="72"/>
      <c r="G9" s="72">
        <v>0.9166666666666666</v>
      </c>
      <c r="H9" s="72">
        <v>1.5833333333333333</v>
      </c>
      <c r="I9" s="72">
        <v>1.3333333333333333</v>
      </c>
      <c r="J9" s="72">
        <v>1.5999999999999999</v>
      </c>
      <c r="K9" s="72">
        <v>6.611110542222223</v>
      </c>
      <c r="L9" s="72">
        <v>4.575638435555556</v>
      </c>
      <c r="M9" s="72">
        <v>2.466675008888889</v>
      </c>
      <c r="N9" s="72">
        <v>1.5</v>
      </c>
      <c r="O9" s="72">
        <v>1.85555555</v>
      </c>
      <c r="P9" s="134">
        <v>1.5</v>
      </c>
      <c r="Q9" s="134">
        <v>1.5</v>
      </c>
      <c r="R9" s="144">
        <v>1.5</v>
      </c>
      <c r="S9" s="144">
        <v>1.5</v>
      </c>
      <c r="T9" s="144">
        <v>1.5</v>
      </c>
      <c r="U9" s="144">
        <v>1.5</v>
      </c>
      <c r="V9" s="144">
        <v>1.5</v>
      </c>
      <c r="W9" s="144">
        <v>6</v>
      </c>
      <c r="X9" s="144">
        <v>6</v>
      </c>
    </row>
    <row r="10" spans="2:26" ht="12.75">
      <c r="B10" s="78" t="s">
        <v>7</v>
      </c>
      <c r="C10" s="73">
        <v>100.75540579253048</v>
      </c>
      <c r="D10" s="73">
        <v>103.79415478607392</v>
      </c>
      <c r="E10" s="73">
        <v>144.79908504588101</v>
      </c>
      <c r="F10" s="73">
        <v>137.319671810626</v>
      </c>
      <c r="G10" s="73">
        <v>153.09228192703455</v>
      </c>
      <c r="H10" s="73">
        <v>169.28723545329305</v>
      </c>
      <c r="I10" s="73">
        <v>215.97647216006217</v>
      </c>
      <c r="J10" s="73">
        <v>229.39322922222223</v>
      </c>
      <c r="K10" s="73">
        <v>287.2831241688889</v>
      </c>
      <c r="L10" s="73">
        <v>277.0259603688889</v>
      </c>
      <c r="M10" s="73">
        <v>285.9741869555556</v>
      </c>
      <c r="N10" s="73">
        <v>284.693960026087</v>
      </c>
      <c r="O10" s="73">
        <v>284.74003655</v>
      </c>
      <c r="P10" s="73">
        <v>295.69</v>
      </c>
      <c r="Q10" s="73">
        <v>308.289</v>
      </c>
      <c r="R10" s="73">
        <v>340.51</v>
      </c>
      <c r="S10" s="73">
        <v>351.3</v>
      </c>
      <c r="T10" s="73">
        <v>351.3</v>
      </c>
      <c r="U10" s="73">
        <v>366.3</v>
      </c>
      <c r="V10" s="73">
        <v>366.2998</v>
      </c>
      <c r="W10" s="73">
        <v>370.7998</v>
      </c>
      <c r="X10" s="73">
        <v>370.7999</v>
      </c>
      <c r="Y10" s="190"/>
      <c r="Z10" s="190"/>
    </row>
    <row r="11" spans="2:24" ht="12.75">
      <c r="B11" s="68"/>
      <c r="P11" s="136"/>
      <c r="T11" s="159"/>
      <c r="X11" s="196" t="s">
        <v>70</v>
      </c>
    </row>
    <row r="12" ht="12.75">
      <c r="B12" s="68" t="s">
        <v>17</v>
      </c>
    </row>
    <row r="13" spans="1:24" ht="12.75">
      <c r="A13">
        <v>1</v>
      </c>
      <c r="B13" s="68" t="s">
        <v>68</v>
      </c>
      <c r="V13" s="171"/>
      <c r="W13" s="171"/>
      <c r="X13" s="171"/>
    </row>
    <row r="14" spans="1:24" ht="12.75">
      <c r="A14">
        <v>2</v>
      </c>
      <c r="B14" s="75" t="s">
        <v>91</v>
      </c>
      <c r="V14" s="170"/>
      <c r="W14" s="190"/>
      <c r="X14" s="190"/>
    </row>
    <row r="15" spans="1:2" ht="12.75">
      <c r="A15">
        <v>3</v>
      </c>
      <c r="B15" s="68" t="s">
        <v>73</v>
      </c>
    </row>
    <row r="16" spans="1:2" ht="12.75">
      <c r="A16">
        <v>4</v>
      </c>
      <c r="B16" s="68" t="s">
        <v>94</v>
      </c>
    </row>
    <row r="20" ht="12.75">
      <c r="I20" s="136"/>
    </row>
    <row r="23" spans="9:24" ht="12.75">
      <c r="I23" s="6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9:24" ht="12.75">
      <c r="I24" s="68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30" ht="12.75">
      <c r="K30" s="136"/>
    </row>
    <row r="31" ht="12.75">
      <c r="K31" s="136"/>
    </row>
  </sheetData>
  <mergeCells count="2">
    <mergeCell ref="B3:B4"/>
    <mergeCell ref="C4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6"/>
  <sheetViews>
    <sheetView zoomScale="80" zoomScaleNormal="80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00390625" style="5" customWidth="1"/>
    <col min="2" max="2" width="27.8515625" style="5" customWidth="1"/>
    <col min="3" max="3" width="15.00390625" style="5" customWidth="1"/>
    <col min="4" max="4" width="35.00390625" style="5" customWidth="1"/>
    <col min="5" max="23" width="9.57421875" style="5" customWidth="1"/>
    <col min="24" max="16384" width="9.140625" style="5" customWidth="1"/>
  </cols>
  <sheetData>
    <row r="1" spans="1:9" ht="15.75">
      <c r="A1" s="7"/>
      <c r="B1" s="11" t="s">
        <v>112</v>
      </c>
      <c r="C1" s="4"/>
      <c r="D1" s="4"/>
      <c r="E1" s="4"/>
      <c r="F1" s="4"/>
      <c r="G1" s="4"/>
      <c r="H1" s="4"/>
      <c r="I1" s="4"/>
    </row>
    <row r="2" spans="2:9" ht="12.75" customHeight="1">
      <c r="B2" s="6"/>
      <c r="C2" s="6"/>
      <c r="D2" s="6"/>
      <c r="E2" s="6"/>
      <c r="F2" s="6"/>
      <c r="G2" s="6"/>
      <c r="H2" s="6"/>
      <c r="I2" s="6"/>
    </row>
    <row r="3" spans="2:23" ht="34.5" customHeight="1">
      <c r="B3" s="206" t="s">
        <v>61</v>
      </c>
      <c r="C3" s="206" t="s">
        <v>62</v>
      </c>
      <c r="D3" s="208" t="s">
        <v>10</v>
      </c>
      <c r="E3" s="151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  <c r="T3" s="95">
        <v>2019</v>
      </c>
      <c r="U3" s="95">
        <v>2020</v>
      </c>
      <c r="V3" s="95">
        <v>2021</v>
      </c>
      <c r="W3" s="95">
        <v>2022</v>
      </c>
    </row>
    <row r="4" spans="2:23" ht="13.5" customHeight="1">
      <c r="B4" s="207"/>
      <c r="C4" s="207"/>
      <c r="D4" s="209"/>
      <c r="E4" s="201" t="s">
        <v>82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2:23" ht="12.75">
      <c r="B5" s="107" t="s">
        <v>64</v>
      </c>
      <c r="C5" s="203" t="s">
        <v>11</v>
      </c>
      <c r="D5" s="88" t="s">
        <v>1</v>
      </c>
      <c r="E5" s="152">
        <v>0.21072088888888887</v>
      </c>
      <c r="F5" s="49">
        <v>0.5059836711111111</v>
      </c>
      <c r="G5" s="49">
        <v>1.553528</v>
      </c>
      <c r="H5" s="49">
        <v>3.390225</v>
      </c>
      <c r="I5" s="49">
        <v>3.805474</v>
      </c>
      <c r="J5" s="49">
        <v>3.921882</v>
      </c>
      <c r="K5" s="49">
        <v>4.107649</v>
      </c>
      <c r="L5" s="49">
        <v>4.108163</v>
      </c>
      <c r="M5" s="49">
        <v>4.108163</v>
      </c>
      <c r="N5" s="49">
        <v>7.664248021852514</v>
      </c>
      <c r="O5" s="49">
        <v>8.02921221</v>
      </c>
      <c r="P5" s="49">
        <v>8.394176404886087</v>
      </c>
      <c r="Q5" s="49">
        <v>8.029212</v>
      </c>
      <c r="R5" s="49">
        <v>8.029212</v>
      </c>
      <c r="S5" s="49">
        <v>8.43067282</v>
      </c>
      <c r="T5" s="49">
        <v>12.62024364</v>
      </c>
      <c r="U5" s="49">
        <v>12.62024379</v>
      </c>
      <c r="V5" s="49">
        <v>12.62024379</v>
      </c>
      <c r="W5" s="49">
        <v>12.62024379</v>
      </c>
    </row>
    <row r="6" spans="2:23" ht="12.75">
      <c r="B6" s="26"/>
      <c r="C6" s="204"/>
      <c r="D6" s="89" t="s">
        <v>9</v>
      </c>
      <c r="E6" s="153">
        <v>0.29710755555555557</v>
      </c>
      <c r="F6" s="10">
        <v>0.7134151644444444</v>
      </c>
      <c r="G6" s="10">
        <v>2.190408</v>
      </c>
      <c r="H6" s="10">
        <v>3.861572</v>
      </c>
      <c r="I6" s="10">
        <v>4.334554</v>
      </c>
      <c r="J6" s="10">
        <v>4.467147</v>
      </c>
      <c r="K6" s="10">
        <v>4.678741</v>
      </c>
      <c r="L6" s="10">
        <v>4.679326</v>
      </c>
      <c r="M6" s="10">
        <v>4.679326</v>
      </c>
      <c r="N6" s="10">
        <v>4.284345440417298</v>
      </c>
      <c r="O6" s="10">
        <v>4.488361889999999</v>
      </c>
      <c r="P6" s="10">
        <v>4.692378339504659</v>
      </c>
      <c r="Q6" s="10">
        <v>4.488362</v>
      </c>
      <c r="R6" s="10">
        <v>4.488362</v>
      </c>
      <c r="S6" s="10">
        <v>4.7127799800000005</v>
      </c>
      <c r="T6" s="10">
        <v>4.58693771</v>
      </c>
      <c r="U6" s="10">
        <v>4.58693755</v>
      </c>
      <c r="V6" s="10">
        <v>4.58693755</v>
      </c>
      <c r="W6" s="10">
        <v>4.58693755</v>
      </c>
    </row>
    <row r="7" spans="2:23" ht="12.75">
      <c r="B7" s="26"/>
      <c r="C7" s="204"/>
      <c r="D7" s="89" t="s">
        <v>8</v>
      </c>
      <c r="E7" s="153">
        <v>1.325959111111111</v>
      </c>
      <c r="F7" s="10">
        <v>3.1838986666666664</v>
      </c>
      <c r="G7" s="10">
        <v>9.775564</v>
      </c>
      <c r="H7" s="10">
        <v>18.017865</v>
      </c>
      <c r="I7" s="10">
        <v>20.224767</v>
      </c>
      <c r="J7" s="10">
        <v>20.84344</v>
      </c>
      <c r="K7" s="10">
        <v>21.830726</v>
      </c>
      <c r="L7" s="10">
        <v>21.833456</v>
      </c>
      <c r="M7" s="10">
        <v>21.833456</v>
      </c>
      <c r="N7" s="10">
        <v>22.06267092274111</v>
      </c>
      <c r="O7" s="10">
        <v>23.1132743</v>
      </c>
      <c r="P7" s="10">
        <v>24.163877677287882</v>
      </c>
      <c r="Q7" s="10">
        <v>23.113274</v>
      </c>
      <c r="R7" s="10">
        <v>23.113274</v>
      </c>
      <c r="S7" s="10">
        <v>24.26893802</v>
      </c>
      <c r="T7" s="10">
        <v>22.36454466</v>
      </c>
      <c r="U7" s="10">
        <v>22.36454451</v>
      </c>
      <c r="V7" s="10">
        <v>22.36454451</v>
      </c>
      <c r="W7" s="10">
        <v>22.36454451</v>
      </c>
    </row>
    <row r="8" spans="2:23" ht="12.75">
      <c r="B8" s="26"/>
      <c r="C8" s="204"/>
      <c r="D8" s="89" t="s">
        <v>2</v>
      </c>
      <c r="E8" s="153">
        <v>3.015169777777778</v>
      </c>
      <c r="F8" s="10">
        <v>7.240038222222222</v>
      </c>
      <c r="G8" s="10">
        <v>22.229174</v>
      </c>
      <c r="H8" s="10">
        <v>33.443196</v>
      </c>
      <c r="I8" s="10">
        <v>37.539456</v>
      </c>
      <c r="J8" s="10">
        <v>38.687782</v>
      </c>
      <c r="K8" s="10">
        <v>40.520297</v>
      </c>
      <c r="L8" s="10">
        <v>40.525364</v>
      </c>
      <c r="M8" s="10">
        <v>40.525364</v>
      </c>
      <c r="N8" s="10">
        <v>44.57533396203155</v>
      </c>
      <c r="O8" s="10">
        <v>46.69796890999999</v>
      </c>
      <c r="P8" s="10">
        <v>48.82060386317741</v>
      </c>
      <c r="Q8" s="10">
        <v>46.697969</v>
      </c>
      <c r="R8" s="10">
        <v>46.697969</v>
      </c>
      <c r="S8" s="10">
        <v>49.03286736</v>
      </c>
      <c r="T8" s="10">
        <v>47.982635450000004</v>
      </c>
      <c r="U8" s="10">
        <v>47.98263566</v>
      </c>
      <c r="V8" s="10">
        <v>47.98263566</v>
      </c>
      <c r="W8" s="10">
        <v>47.98263566</v>
      </c>
    </row>
    <row r="9" spans="2:23" ht="12.75">
      <c r="B9" s="26"/>
      <c r="C9" s="204"/>
      <c r="D9" s="89" t="s">
        <v>3</v>
      </c>
      <c r="E9" s="153">
        <v>1.1779324444444446</v>
      </c>
      <c r="F9" s="10">
        <v>2.8284561244444446</v>
      </c>
      <c r="G9" s="10">
        <v>8.684243</v>
      </c>
      <c r="H9" s="10">
        <v>13.11826</v>
      </c>
      <c r="I9" s="10">
        <v>14.725038</v>
      </c>
      <c r="J9" s="10">
        <v>15.175475</v>
      </c>
      <c r="K9" s="10">
        <v>15.894288</v>
      </c>
      <c r="L9" s="10">
        <v>15.896276</v>
      </c>
      <c r="M9" s="10">
        <v>15.896278</v>
      </c>
      <c r="N9" s="10">
        <v>15.344000417030033</v>
      </c>
      <c r="O9" s="10">
        <v>16.0746671</v>
      </c>
      <c r="P9" s="10">
        <v>16.80533379008051</v>
      </c>
      <c r="Q9" s="10">
        <v>16.074667</v>
      </c>
      <c r="R9" s="10">
        <v>16.074667</v>
      </c>
      <c r="S9" s="10">
        <v>16.87840046</v>
      </c>
      <c r="T9" s="10">
        <v>14.519553949999999</v>
      </c>
      <c r="U9" s="10">
        <v>14.51955409</v>
      </c>
      <c r="V9" s="10">
        <v>14.51955409</v>
      </c>
      <c r="W9" s="10">
        <v>14.51955409</v>
      </c>
    </row>
    <row r="10" spans="2:23" ht="12.75">
      <c r="B10" s="26"/>
      <c r="C10" s="204"/>
      <c r="D10" s="89" t="s">
        <v>4</v>
      </c>
      <c r="E10" s="153">
        <v>2.1582426666666663</v>
      </c>
      <c r="F10" s="10">
        <v>5.182378533333333</v>
      </c>
      <c r="G10" s="10">
        <v>15.91152</v>
      </c>
      <c r="H10" s="10">
        <v>27.75862</v>
      </c>
      <c r="I10" s="10">
        <v>31.158612</v>
      </c>
      <c r="J10" s="10">
        <v>32.111749</v>
      </c>
      <c r="K10" s="10">
        <v>33.632779</v>
      </c>
      <c r="L10" s="10">
        <v>33.636984</v>
      </c>
      <c r="M10" s="10">
        <v>33.636984</v>
      </c>
      <c r="N10" s="10">
        <v>33.65159409180672</v>
      </c>
      <c r="O10" s="10">
        <v>35.25405095</v>
      </c>
      <c r="P10" s="10">
        <v>36.856507814835936</v>
      </c>
      <c r="Q10" s="10">
        <v>35.254051</v>
      </c>
      <c r="R10" s="10">
        <v>35.254051</v>
      </c>
      <c r="S10" s="10">
        <v>37.0167535</v>
      </c>
      <c r="T10" s="10">
        <v>35.80344991</v>
      </c>
      <c r="U10" s="10">
        <v>35.803449990000004</v>
      </c>
      <c r="V10" s="10">
        <v>35.803449990000004</v>
      </c>
      <c r="W10" s="10">
        <v>35.803449990000004</v>
      </c>
    </row>
    <row r="11" spans="2:23" ht="12.75">
      <c r="B11" s="26"/>
      <c r="C11" s="204"/>
      <c r="D11" s="89" t="s">
        <v>5</v>
      </c>
      <c r="E11" s="153">
        <v>0.6901048888888889</v>
      </c>
      <c r="F11" s="10">
        <v>1.6570823377777775</v>
      </c>
      <c r="G11" s="10">
        <v>5.08776</v>
      </c>
      <c r="H11" s="10">
        <v>7.896033</v>
      </c>
      <c r="I11" s="10">
        <v>8.863172</v>
      </c>
      <c r="J11" s="10">
        <v>9.134295</v>
      </c>
      <c r="K11" s="10">
        <v>9.566957</v>
      </c>
      <c r="L11" s="10">
        <v>9.568154</v>
      </c>
      <c r="M11" s="10">
        <v>9.568154</v>
      </c>
      <c r="N11" s="10">
        <v>8.554632434956362</v>
      </c>
      <c r="O11" s="10">
        <v>8.961995880000002</v>
      </c>
      <c r="P11" s="10">
        <v>9.369359333523636</v>
      </c>
      <c r="Q11" s="10">
        <v>8.961996</v>
      </c>
      <c r="R11" s="10">
        <v>8.961996</v>
      </c>
      <c r="S11" s="10">
        <v>9.41009568</v>
      </c>
      <c r="T11" s="10">
        <v>8.4960021</v>
      </c>
      <c r="U11" s="10">
        <v>8.49600155</v>
      </c>
      <c r="V11" s="10">
        <v>8.49600155</v>
      </c>
      <c r="W11" s="10">
        <v>8.49600155</v>
      </c>
    </row>
    <row r="12" spans="2:23" ht="12.75">
      <c r="B12" s="26"/>
      <c r="C12" s="204"/>
      <c r="D12" s="89" t="s">
        <v>6</v>
      </c>
      <c r="E12" s="153">
        <v>0.8696328888888889</v>
      </c>
      <c r="F12" s="10">
        <v>2.0881669155555556</v>
      </c>
      <c r="G12" s="10">
        <v>6.411324</v>
      </c>
      <c r="H12" s="10">
        <v>12.049109</v>
      </c>
      <c r="I12" s="10">
        <v>13.524934</v>
      </c>
      <c r="J12" s="10">
        <v>13.938659</v>
      </c>
      <c r="K12" s="10">
        <v>14.598889</v>
      </c>
      <c r="L12" s="10">
        <v>14.600714</v>
      </c>
      <c r="M12" s="10">
        <v>14.600714</v>
      </c>
      <c r="N12" s="10">
        <v>16.15391055923705</v>
      </c>
      <c r="O12" s="10">
        <v>16.923144399999998</v>
      </c>
      <c r="P12" s="10">
        <v>17.69237823154534</v>
      </c>
      <c r="Q12" s="10">
        <v>16.923144</v>
      </c>
      <c r="R12" s="10">
        <v>16.923144</v>
      </c>
      <c r="S12" s="10">
        <v>17.76930162</v>
      </c>
      <c r="T12" s="10">
        <v>19.35554711</v>
      </c>
      <c r="U12" s="10">
        <v>19.35554717</v>
      </c>
      <c r="V12" s="10">
        <v>19.35554717</v>
      </c>
      <c r="W12" s="10">
        <v>19.35554717</v>
      </c>
    </row>
    <row r="13" spans="2:23" ht="12.75">
      <c r="B13" s="26"/>
      <c r="C13" s="205"/>
      <c r="D13" s="91" t="s">
        <v>7</v>
      </c>
      <c r="E13" s="154">
        <v>9.74487022222222</v>
      </c>
      <c r="F13" s="74">
        <v>23.399419635555553</v>
      </c>
      <c r="G13" s="74">
        <v>71.843521</v>
      </c>
      <c r="H13" s="74">
        <v>119.53488</v>
      </c>
      <c r="I13" s="74">
        <v>134.176007</v>
      </c>
      <c r="J13" s="74">
        <v>138.280429</v>
      </c>
      <c r="K13" s="74">
        <v>144.830326</v>
      </c>
      <c r="L13" s="74">
        <v>144.848437</v>
      </c>
      <c r="M13" s="74">
        <v>144.848439</v>
      </c>
      <c r="N13" s="74">
        <v>152.29073585007265</v>
      </c>
      <c r="O13" s="74">
        <v>159.54267563999997</v>
      </c>
      <c r="P13" s="74">
        <v>166.79461545484148</v>
      </c>
      <c r="Q13" s="74">
        <v>159.542675</v>
      </c>
      <c r="R13" s="74">
        <v>159.542675</v>
      </c>
      <c r="S13" s="74">
        <v>167.51980944</v>
      </c>
      <c r="T13" s="74">
        <v>165.72891453</v>
      </c>
      <c r="U13" s="74">
        <v>165.72891431</v>
      </c>
      <c r="V13" s="74">
        <v>165.72891431</v>
      </c>
      <c r="W13" s="74">
        <v>165.72891431</v>
      </c>
    </row>
    <row r="14" spans="2:23" ht="12.75">
      <c r="B14" s="26"/>
      <c r="C14" s="26" t="s">
        <v>100</v>
      </c>
      <c r="D14" s="89"/>
      <c r="E14" s="153">
        <v>0.15505777777777774</v>
      </c>
      <c r="F14" s="10">
        <v>0.37232598222222224</v>
      </c>
      <c r="G14" s="10">
        <v>1.143157</v>
      </c>
      <c r="H14" s="10">
        <v>3.787369</v>
      </c>
      <c r="I14" s="10">
        <v>4.251271</v>
      </c>
      <c r="J14" s="10">
        <v>4.381317</v>
      </c>
      <c r="K14" s="10">
        <v>4.588847</v>
      </c>
      <c r="L14" s="10">
        <v>4.589419</v>
      </c>
      <c r="M14" s="10">
        <v>4.589419</v>
      </c>
      <c r="N14" s="10">
        <v>4.71197127700995</v>
      </c>
      <c r="O14" s="10">
        <v>4.936350849999999</v>
      </c>
      <c r="P14" s="10">
        <v>5.160730446248993</v>
      </c>
      <c r="Q14" s="10">
        <v>4.936351</v>
      </c>
      <c r="R14" s="10">
        <v>4.936351</v>
      </c>
      <c r="S14" s="10">
        <v>5.1831684000000005</v>
      </c>
      <c r="T14" s="10">
        <v>6.28443781</v>
      </c>
      <c r="U14" s="10">
        <v>6.28443781</v>
      </c>
      <c r="V14" s="10">
        <v>6.28443934</v>
      </c>
      <c r="W14" s="10">
        <v>6.28443934</v>
      </c>
    </row>
    <row r="15" spans="2:23" ht="12.75">
      <c r="B15" s="26"/>
      <c r="C15" s="24" t="s">
        <v>18</v>
      </c>
      <c r="D15" s="91"/>
      <c r="E15" s="154">
        <v>0.008088</v>
      </c>
      <c r="F15" s="74">
        <v>0.019421955555555558</v>
      </c>
      <c r="G15" s="74">
        <v>0.059631</v>
      </c>
      <c r="H15" s="74">
        <v>0.298855</v>
      </c>
      <c r="I15" s="74">
        <v>0.335461</v>
      </c>
      <c r="J15" s="74">
        <v>0.345723</v>
      </c>
      <c r="K15" s="74">
        <v>0.362098</v>
      </c>
      <c r="L15" s="74">
        <v>0.362143</v>
      </c>
      <c r="M15" s="74">
        <v>0.362143</v>
      </c>
      <c r="N15" s="74">
        <v>0.1384755985882143</v>
      </c>
      <c r="O15" s="74">
        <v>0.14506967</v>
      </c>
      <c r="P15" s="74">
        <v>0.1516637508347109</v>
      </c>
      <c r="Q15" s="74">
        <v>0.14507</v>
      </c>
      <c r="R15" s="74">
        <v>0.14507</v>
      </c>
      <c r="S15" s="74">
        <v>0.15232316</v>
      </c>
      <c r="T15" s="74">
        <v>0.32743903999999996</v>
      </c>
      <c r="U15" s="74">
        <v>0.32743903999999996</v>
      </c>
      <c r="V15" s="74">
        <v>0.32743904</v>
      </c>
      <c r="W15" s="74">
        <v>0.32743904</v>
      </c>
    </row>
    <row r="16" spans="2:23" ht="12.75">
      <c r="B16" s="26"/>
      <c r="C16" s="26" t="s">
        <v>65</v>
      </c>
      <c r="D16" s="89"/>
      <c r="E16" s="153">
        <v>0.014118222222222223</v>
      </c>
      <c r="F16" s="10">
        <v>0.033899964444444444</v>
      </c>
      <c r="G16" s="10">
        <v>0.104084</v>
      </c>
      <c r="H16" s="10">
        <v>0.165048</v>
      </c>
      <c r="I16" s="10">
        <v>0.185265</v>
      </c>
      <c r="J16" s="10">
        <v>0.19093</v>
      </c>
      <c r="K16" s="10">
        <v>0.199973</v>
      </c>
      <c r="L16" s="10">
        <v>0.199999</v>
      </c>
      <c r="M16" s="10">
        <v>0.199999</v>
      </c>
      <c r="N16" s="10">
        <v>0.35881727432920935</v>
      </c>
      <c r="O16" s="10">
        <v>0.37590382</v>
      </c>
      <c r="P16" s="10">
        <v>0.39299034807484834</v>
      </c>
      <c r="Q16" s="10">
        <v>0.375903</v>
      </c>
      <c r="R16" s="10">
        <v>0.375903</v>
      </c>
      <c r="S16" s="10">
        <v>0.39469901</v>
      </c>
      <c r="T16" s="10">
        <v>0.9092085999999999</v>
      </c>
      <c r="U16" s="10">
        <v>0.9092085999999999</v>
      </c>
      <c r="V16" s="10">
        <v>0.9092090800000001</v>
      </c>
      <c r="W16" s="10">
        <v>0.9092090800000001</v>
      </c>
    </row>
    <row r="17" spans="2:23" ht="12.75">
      <c r="B17" s="25"/>
      <c r="C17" s="110" t="s">
        <v>7</v>
      </c>
      <c r="D17" s="111"/>
      <c r="E17" s="155">
        <v>9.922133333333335</v>
      </c>
      <c r="F17" s="112">
        <v>23.825066666666668</v>
      </c>
      <c r="G17" s="112">
        <v>73.150393</v>
      </c>
      <c r="H17" s="112">
        <v>123.78616</v>
      </c>
      <c r="I17" s="112">
        <v>138.948004</v>
      </c>
      <c r="J17" s="112">
        <v>143.198399</v>
      </c>
      <c r="K17" s="112">
        <v>149.981244</v>
      </c>
      <c r="L17" s="112">
        <v>149.999998</v>
      </c>
      <c r="M17" s="112">
        <v>150</v>
      </c>
      <c r="N17" s="112">
        <v>157.5</v>
      </c>
      <c r="O17" s="112">
        <v>164.99999997999996</v>
      </c>
      <c r="P17" s="112">
        <v>172.50000000000003</v>
      </c>
      <c r="Q17" s="112">
        <v>164.999999</v>
      </c>
      <c r="R17" s="112">
        <v>164.999999</v>
      </c>
      <c r="S17" s="112">
        <v>173.25000001</v>
      </c>
      <c r="T17" s="112">
        <v>173.24999997999998</v>
      </c>
      <c r="U17" s="112">
        <v>173.24999997999998</v>
      </c>
      <c r="V17" s="112">
        <v>173.25000177</v>
      </c>
      <c r="W17" s="112">
        <v>173.25000177</v>
      </c>
    </row>
    <row r="18" spans="2:23" ht="12.75">
      <c r="B18" s="26" t="s">
        <v>66</v>
      </c>
      <c r="C18" s="203" t="s">
        <v>11</v>
      </c>
      <c r="D18" s="89" t="s">
        <v>1</v>
      </c>
      <c r="E18" s="153">
        <v>0.06602755555555556</v>
      </c>
      <c r="F18" s="10">
        <v>0.13677332350754076</v>
      </c>
      <c r="G18" s="10">
        <v>0.519782</v>
      </c>
      <c r="H18" s="10">
        <v>1.610426</v>
      </c>
      <c r="I18" s="10">
        <v>2.031786</v>
      </c>
      <c r="J18" s="10">
        <v>1.747509</v>
      </c>
      <c r="K18" s="10">
        <v>2.750001</v>
      </c>
      <c r="L18" s="10">
        <v>3.29716</v>
      </c>
      <c r="M18" s="10">
        <v>3.1928202396578045</v>
      </c>
      <c r="N18" s="10">
        <v>3.239449729224697</v>
      </c>
      <c r="O18" s="10">
        <v>4.11330656</v>
      </c>
      <c r="P18" s="10">
        <v>4.4863772091204295</v>
      </c>
      <c r="Q18" s="10">
        <v>4.964738</v>
      </c>
      <c r="R18" s="10">
        <v>5.154256</v>
      </c>
      <c r="S18" s="10">
        <v>5.39024063</v>
      </c>
      <c r="T18" s="10">
        <v>5.7795814100000005</v>
      </c>
      <c r="U18" s="10">
        <v>6.71677808</v>
      </c>
      <c r="V18" s="10">
        <v>6.8670914199999995</v>
      </c>
      <c r="W18" s="10">
        <v>6.17795798</v>
      </c>
    </row>
    <row r="19" spans="2:23" ht="12.75">
      <c r="B19" s="26"/>
      <c r="C19" s="204"/>
      <c r="D19" s="89" t="s">
        <v>9</v>
      </c>
      <c r="E19" s="153">
        <v>0.15121155555555557</v>
      </c>
      <c r="F19" s="10">
        <v>0.3300066749589944</v>
      </c>
      <c r="G19" s="10">
        <v>1.046292</v>
      </c>
      <c r="H19" s="10">
        <v>1.288303</v>
      </c>
      <c r="I19" s="10">
        <v>1.996892</v>
      </c>
      <c r="J19" s="10">
        <v>2.111036</v>
      </c>
      <c r="K19" s="10">
        <v>1.847373</v>
      </c>
      <c r="L19" s="10">
        <v>1.805332</v>
      </c>
      <c r="M19" s="10">
        <v>1.9584408129223716</v>
      </c>
      <c r="N19" s="10">
        <v>2.1150639321145857</v>
      </c>
      <c r="O19" s="10">
        <v>2.12526308</v>
      </c>
      <c r="P19" s="10">
        <v>2.3671804310482805</v>
      </c>
      <c r="Q19" s="10">
        <v>2.276342</v>
      </c>
      <c r="R19" s="10">
        <v>1.972651</v>
      </c>
      <c r="S19" s="10">
        <v>1.8841732900000001</v>
      </c>
      <c r="T19" s="10">
        <v>1.89412808</v>
      </c>
      <c r="U19" s="10">
        <v>2.02259216</v>
      </c>
      <c r="V19" s="10">
        <v>2.13653792</v>
      </c>
      <c r="W19" s="10">
        <v>2.25670174</v>
      </c>
    </row>
    <row r="20" spans="2:23" ht="12.75">
      <c r="B20" s="26"/>
      <c r="C20" s="204"/>
      <c r="D20" s="89" t="s">
        <v>8</v>
      </c>
      <c r="E20" s="153">
        <v>0.7041946666666666</v>
      </c>
      <c r="F20" s="10">
        <v>1.633511157315261</v>
      </c>
      <c r="G20" s="10">
        <v>4.723206</v>
      </c>
      <c r="H20" s="10">
        <v>8.977919</v>
      </c>
      <c r="I20" s="10">
        <v>9.958596</v>
      </c>
      <c r="J20" s="10">
        <v>9.95387</v>
      </c>
      <c r="K20" s="10">
        <v>8.553337</v>
      </c>
      <c r="L20" s="10">
        <v>8.097301999999999</v>
      </c>
      <c r="M20" s="10">
        <v>7.636798393933932</v>
      </c>
      <c r="N20" s="10">
        <v>7.268477722688634</v>
      </c>
      <c r="O20" s="10">
        <v>7.93916903</v>
      </c>
      <c r="P20" s="10">
        <v>8.680947075412707</v>
      </c>
      <c r="Q20" s="10">
        <v>9.280506</v>
      </c>
      <c r="R20" s="10">
        <v>8.822968</v>
      </c>
      <c r="S20" s="10">
        <v>9.05989376</v>
      </c>
      <c r="T20" s="10">
        <v>8.57877773</v>
      </c>
      <c r="U20" s="10">
        <v>8.34254426</v>
      </c>
      <c r="V20" s="10">
        <v>8.57269516</v>
      </c>
      <c r="W20" s="10">
        <v>7.64841263</v>
      </c>
    </row>
    <row r="21" spans="2:23" ht="12.75">
      <c r="B21" s="26"/>
      <c r="C21" s="204"/>
      <c r="D21" s="89" t="s">
        <v>2</v>
      </c>
      <c r="E21" s="153">
        <v>0.8807777777777778</v>
      </c>
      <c r="F21" s="10">
        <v>2.5463910277339914</v>
      </c>
      <c r="G21" s="10">
        <v>9.081237</v>
      </c>
      <c r="H21" s="10">
        <v>17.533849</v>
      </c>
      <c r="I21" s="10">
        <v>18.941949</v>
      </c>
      <c r="J21" s="10">
        <v>17.95207</v>
      </c>
      <c r="K21" s="10">
        <v>18.880667</v>
      </c>
      <c r="L21" s="10">
        <v>19.688355</v>
      </c>
      <c r="M21" s="10">
        <v>20.02177622245554</v>
      </c>
      <c r="N21" s="10">
        <v>21.631062162013624</v>
      </c>
      <c r="O21" s="10">
        <v>21.88822862</v>
      </c>
      <c r="P21" s="10">
        <v>21.688869992057455</v>
      </c>
      <c r="Q21" s="10">
        <v>22.091611</v>
      </c>
      <c r="R21" s="10">
        <v>22.509626</v>
      </c>
      <c r="S21" s="10">
        <v>23.559224029999996</v>
      </c>
      <c r="T21" s="10">
        <v>23.95700843</v>
      </c>
      <c r="U21" s="10">
        <v>24.64653871</v>
      </c>
      <c r="V21" s="10">
        <v>24.29289478</v>
      </c>
      <c r="W21" s="10">
        <v>30.07840734</v>
      </c>
    </row>
    <row r="22" spans="2:23" ht="12.75">
      <c r="B22" s="26"/>
      <c r="C22" s="204"/>
      <c r="D22" s="89" t="s">
        <v>3</v>
      </c>
      <c r="E22" s="153">
        <v>0.6101457777777778</v>
      </c>
      <c r="F22" s="10">
        <v>1.6948950249054453</v>
      </c>
      <c r="G22" s="10">
        <v>4.679754</v>
      </c>
      <c r="H22" s="10">
        <v>5.748401</v>
      </c>
      <c r="I22" s="10">
        <v>5.954158</v>
      </c>
      <c r="J22" s="10">
        <v>7.105856</v>
      </c>
      <c r="K22" s="10">
        <v>8.628278</v>
      </c>
      <c r="L22" s="10">
        <v>8.231019</v>
      </c>
      <c r="M22" s="10">
        <v>7.255800714538085</v>
      </c>
      <c r="N22" s="10">
        <v>6.5090486044286955</v>
      </c>
      <c r="O22" s="10">
        <v>6.886564610000001</v>
      </c>
      <c r="P22" s="10">
        <v>8.026513306955433</v>
      </c>
      <c r="Q22" s="10">
        <v>8.627086</v>
      </c>
      <c r="R22" s="10">
        <v>8.551142</v>
      </c>
      <c r="S22" s="10">
        <v>9.117745880000001</v>
      </c>
      <c r="T22" s="10">
        <v>8.9196849</v>
      </c>
      <c r="U22" s="10">
        <v>8.42304251</v>
      </c>
      <c r="V22" s="10">
        <v>8.50020815</v>
      </c>
      <c r="W22" s="10">
        <v>7.4750571</v>
      </c>
    </row>
    <row r="23" spans="2:23" ht="12.75">
      <c r="B23" s="26"/>
      <c r="C23" s="204"/>
      <c r="D23" s="89" t="s">
        <v>4</v>
      </c>
      <c r="E23" s="153">
        <v>0.8937448888888889</v>
      </c>
      <c r="F23" s="10">
        <v>1.7913305033321898</v>
      </c>
      <c r="G23" s="10">
        <v>4.819082</v>
      </c>
      <c r="H23" s="10">
        <v>7.199552</v>
      </c>
      <c r="I23" s="10">
        <v>9.861896</v>
      </c>
      <c r="J23" s="10">
        <v>10.479672</v>
      </c>
      <c r="K23" s="10">
        <v>10.729964</v>
      </c>
      <c r="L23" s="10">
        <v>10.603094</v>
      </c>
      <c r="M23" s="10">
        <v>10.56514191550116</v>
      </c>
      <c r="N23" s="10">
        <v>11.07050038172028</v>
      </c>
      <c r="O23" s="10">
        <v>11.343527880000002</v>
      </c>
      <c r="P23" s="10">
        <v>11.842154334993676</v>
      </c>
      <c r="Q23" s="10">
        <v>12.011824</v>
      </c>
      <c r="R23" s="10">
        <v>11.988025</v>
      </c>
      <c r="S23" s="10">
        <v>12.285073240000001</v>
      </c>
      <c r="T23" s="10">
        <v>12.01834148</v>
      </c>
      <c r="U23" s="10">
        <v>12.42436624</v>
      </c>
      <c r="V23" s="10">
        <v>12.44802838</v>
      </c>
      <c r="W23" s="10">
        <v>11.178677480000001</v>
      </c>
    </row>
    <row r="24" spans="2:23" ht="12.75">
      <c r="B24" s="26"/>
      <c r="C24" s="204"/>
      <c r="D24" s="89" t="s">
        <v>5</v>
      </c>
      <c r="E24" s="153">
        <v>0.3902568888888889</v>
      </c>
      <c r="F24" s="10">
        <v>0.8158255200577794</v>
      </c>
      <c r="G24" s="10">
        <v>2.549434</v>
      </c>
      <c r="H24" s="10">
        <v>3.6935</v>
      </c>
      <c r="I24" s="10">
        <v>4.485196</v>
      </c>
      <c r="J24" s="10">
        <v>4.289982</v>
      </c>
      <c r="K24" s="10">
        <v>4.272878</v>
      </c>
      <c r="L24" s="10">
        <v>3.979003</v>
      </c>
      <c r="M24" s="10">
        <v>4.137787329947023</v>
      </c>
      <c r="N24" s="10">
        <v>4.414253005745569</v>
      </c>
      <c r="O24" s="10">
        <v>4.34775883</v>
      </c>
      <c r="P24" s="10">
        <v>4.108967592114586</v>
      </c>
      <c r="Q24" s="10">
        <v>4.150232</v>
      </c>
      <c r="R24" s="10">
        <v>4.247371</v>
      </c>
      <c r="S24" s="10">
        <v>4.53730725</v>
      </c>
      <c r="T24" s="10">
        <v>4.22675663</v>
      </c>
      <c r="U24" s="10">
        <v>4.09992109</v>
      </c>
      <c r="V24" s="10">
        <v>3.66910114</v>
      </c>
      <c r="W24" s="10">
        <v>2.20246031</v>
      </c>
    </row>
    <row r="25" spans="2:23" ht="12.75">
      <c r="B25" s="26"/>
      <c r="C25" s="204"/>
      <c r="D25" s="89" t="s">
        <v>6</v>
      </c>
      <c r="E25" s="153">
        <v>0.40207644444444446</v>
      </c>
      <c r="F25" s="10">
        <v>0.9007343992912604</v>
      </c>
      <c r="G25" s="10">
        <v>2.796146</v>
      </c>
      <c r="H25" s="10">
        <v>4.88382</v>
      </c>
      <c r="I25" s="10">
        <v>3.687545</v>
      </c>
      <c r="J25" s="10">
        <v>4.905701</v>
      </c>
      <c r="K25" s="10">
        <v>5.72747</v>
      </c>
      <c r="L25" s="10">
        <v>5.543847</v>
      </c>
      <c r="M25" s="10">
        <v>6.034751232721445</v>
      </c>
      <c r="N25" s="10">
        <v>7.551537666767329</v>
      </c>
      <c r="O25" s="10">
        <v>8.27164399</v>
      </c>
      <c r="P25" s="10">
        <v>8.554384259119995</v>
      </c>
      <c r="Q25" s="10">
        <v>9.439543</v>
      </c>
      <c r="R25" s="10">
        <v>9.319069</v>
      </c>
      <c r="S25" s="10">
        <v>10.45518548</v>
      </c>
      <c r="T25" s="10">
        <v>9.37149806</v>
      </c>
      <c r="U25" s="10">
        <v>9.207457880000002</v>
      </c>
      <c r="V25" s="10">
        <v>9.044097390000001</v>
      </c>
      <c r="W25" s="10">
        <v>8.96485511</v>
      </c>
    </row>
    <row r="26" spans="2:23" ht="12.75">
      <c r="B26" s="26"/>
      <c r="C26" s="205"/>
      <c r="D26" s="91" t="s">
        <v>7</v>
      </c>
      <c r="E26" s="154">
        <v>4.098435555555556</v>
      </c>
      <c r="F26" s="74">
        <v>9.849467631102462</v>
      </c>
      <c r="G26" s="74">
        <v>30.214933</v>
      </c>
      <c r="H26" s="74">
        <v>50.93577</v>
      </c>
      <c r="I26" s="74">
        <v>56.918018000000004</v>
      </c>
      <c r="J26" s="74">
        <v>58.545696</v>
      </c>
      <c r="K26" s="74">
        <v>61.389968</v>
      </c>
      <c r="L26" s="74">
        <v>61.245112</v>
      </c>
      <c r="M26" s="74">
        <v>60.80331686167737</v>
      </c>
      <c r="N26" s="74">
        <v>63.799393204703414</v>
      </c>
      <c r="O26" s="74">
        <v>66.91546260000001</v>
      </c>
      <c r="P26" s="74">
        <v>69.75539420082256</v>
      </c>
      <c r="Q26" s="74">
        <v>72.841882</v>
      </c>
      <c r="R26" s="74">
        <v>72.56510800000001</v>
      </c>
      <c r="S26" s="74">
        <v>76.28884356</v>
      </c>
      <c r="T26" s="74">
        <v>74.74577671999998</v>
      </c>
      <c r="U26" s="74">
        <v>75.88324093</v>
      </c>
      <c r="V26" s="74">
        <v>75.53065434</v>
      </c>
      <c r="W26" s="74">
        <v>75.98252969</v>
      </c>
    </row>
    <row r="27" spans="2:23" ht="12.75">
      <c r="B27" s="26"/>
      <c r="C27" s="24" t="s">
        <v>100</v>
      </c>
      <c r="D27" s="91"/>
      <c r="E27" s="154">
        <v>0.02804088888888889</v>
      </c>
      <c r="F27" s="74">
        <v>0.05532207361221834</v>
      </c>
      <c r="G27" s="74">
        <v>0.182202</v>
      </c>
      <c r="H27" s="74">
        <v>0.431255</v>
      </c>
      <c r="I27" s="74">
        <v>0.677032</v>
      </c>
      <c r="J27" s="74">
        <v>0.778138</v>
      </c>
      <c r="K27" s="74">
        <v>0.849277</v>
      </c>
      <c r="L27" s="74">
        <v>1.057138</v>
      </c>
      <c r="M27" s="74">
        <v>1.3637661060219988</v>
      </c>
      <c r="N27" s="74">
        <v>1.5880872628966851</v>
      </c>
      <c r="O27" s="74">
        <v>1.54223169</v>
      </c>
      <c r="P27" s="74">
        <v>1.696561113138992</v>
      </c>
      <c r="Q27" s="74">
        <v>1.614139</v>
      </c>
      <c r="R27" s="74">
        <v>1.969068</v>
      </c>
      <c r="S27" s="74">
        <v>1.9145172399999997</v>
      </c>
      <c r="T27" s="74">
        <v>3.47682667</v>
      </c>
      <c r="U27" s="74">
        <v>2.12138404</v>
      </c>
      <c r="V27" s="74">
        <v>2.5941959</v>
      </c>
      <c r="W27" s="74">
        <v>2.1054938599999997</v>
      </c>
    </row>
    <row r="28" spans="2:23" ht="12.75">
      <c r="B28" s="26"/>
      <c r="C28" s="26" t="s">
        <v>18</v>
      </c>
      <c r="D28" s="89"/>
      <c r="E28" s="153">
        <v>0</v>
      </c>
      <c r="F28" s="10">
        <v>0.007002794163586088</v>
      </c>
      <c r="G28" s="10">
        <v>0.028377</v>
      </c>
      <c r="H28" s="10">
        <v>0.032391</v>
      </c>
      <c r="I28" s="10">
        <v>0.073846</v>
      </c>
      <c r="J28" s="10">
        <v>0.06529</v>
      </c>
      <c r="K28" s="10">
        <v>0.059771</v>
      </c>
      <c r="L28" s="10">
        <v>0.047446</v>
      </c>
      <c r="M28" s="10">
        <v>0.11705150637662073</v>
      </c>
      <c r="N28" s="10">
        <v>0.10672544322501952</v>
      </c>
      <c r="O28" s="10">
        <v>0.20236548999999998</v>
      </c>
      <c r="P28" s="150">
        <v>0.3169913565964882</v>
      </c>
      <c r="Q28" s="10">
        <v>0.391443</v>
      </c>
      <c r="R28" s="10">
        <v>0.344565</v>
      </c>
      <c r="S28" s="10">
        <v>0.37043528000000003</v>
      </c>
      <c r="T28" s="10">
        <v>0.36194051</v>
      </c>
      <c r="U28" s="10">
        <v>0.4820508</v>
      </c>
      <c r="V28" s="10">
        <v>0.36667812</v>
      </c>
      <c r="W28" s="10">
        <v>0.34474073</v>
      </c>
    </row>
    <row r="29" spans="2:23" ht="12.75">
      <c r="B29" s="26"/>
      <c r="C29" s="24" t="s">
        <v>65</v>
      </c>
      <c r="D29" s="91"/>
      <c r="E29" s="154">
        <v>0.007743111111111111</v>
      </c>
      <c r="F29" s="74">
        <v>0.015318612232844567</v>
      </c>
      <c r="G29" s="74">
        <v>0.053819</v>
      </c>
      <c r="H29" s="74">
        <v>0.178152</v>
      </c>
      <c r="I29" s="74">
        <v>0.244666</v>
      </c>
      <c r="J29" s="74">
        <v>0.276877</v>
      </c>
      <c r="K29" s="74">
        <v>0.193169</v>
      </c>
      <c r="L29" s="74">
        <v>0.150306</v>
      </c>
      <c r="M29" s="74">
        <v>0.2158655259240229</v>
      </c>
      <c r="N29" s="74">
        <v>0.13079408917487553</v>
      </c>
      <c r="O29" s="74">
        <v>0.08994021999999999</v>
      </c>
      <c r="P29" s="74">
        <v>0.10605332944195872</v>
      </c>
      <c r="Q29" s="74">
        <v>0.152537</v>
      </c>
      <c r="R29" s="74">
        <v>0.121257</v>
      </c>
      <c r="S29" s="74">
        <v>0.17620392</v>
      </c>
      <c r="T29" s="74">
        <v>0.16545532999999998</v>
      </c>
      <c r="U29" s="74">
        <v>0.26332345999999995</v>
      </c>
      <c r="V29" s="74">
        <v>0.25847246</v>
      </c>
      <c r="W29" s="74">
        <v>0.31723572</v>
      </c>
    </row>
    <row r="30" spans="2:23" ht="12.75">
      <c r="B30" s="26"/>
      <c r="C30" s="113" t="s">
        <v>7</v>
      </c>
      <c r="D30" s="114"/>
      <c r="E30" s="156">
        <v>4.134222222222222</v>
      </c>
      <c r="F30" s="137">
        <v>9.927111111111111</v>
      </c>
      <c r="G30" s="137">
        <v>30.479332</v>
      </c>
      <c r="H30" s="137">
        <v>51.577567</v>
      </c>
      <c r="I30" s="137">
        <v>57.913562</v>
      </c>
      <c r="J30" s="137">
        <v>59.666001</v>
      </c>
      <c r="K30" s="137">
        <v>62.492185</v>
      </c>
      <c r="L30" s="137">
        <v>62.500002</v>
      </c>
      <c r="M30" s="137">
        <v>62.50000000000001</v>
      </c>
      <c r="N30" s="137">
        <v>65.62499999999999</v>
      </c>
      <c r="O30" s="112">
        <v>68.75000000000001</v>
      </c>
      <c r="P30" s="112">
        <v>71.87500000000001</v>
      </c>
      <c r="Q30" s="112">
        <v>75.00000099999998</v>
      </c>
      <c r="R30" s="112">
        <v>74.999998</v>
      </c>
      <c r="S30" s="112">
        <v>78.75</v>
      </c>
      <c r="T30" s="112">
        <v>78.74999922999997</v>
      </c>
      <c r="U30" s="112">
        <v>78.74999922999999</v>
      </c>
      <c r="V30" s="112">
        <v>78.75000082</v>
      </c>
      <c r="W30" s="112">
        <v>78.75</v>
      </c>
    </row>
    <row r="31" spans="2:23" ht="12.75">
      <c r="B31" s="107" t="s">
        <v>67</v>
      </c>
      <c r="C31" s="203" t="s">
        <v>11</v>
      </c>
      <c r="D31" s="88" t="s">
        <v>1</v>
      </c>
      <c r="E31" s="152">
        <v>0.015678222222222222</v>
      </c>
      <c r="F31" s="49">
        <v>0.04634657473731952</v>
      </c>
      <c r="G31" s="49">
        <v>0.185475</v>
      </c>
      <c r="H31" s="49">
        <v>0.436671</v>
      </c>
      <c r="I31" s="49">
        <v>0.668257</v>
      </c>
      <c r="J31" s="49">
        <v>0.750737</v>
      </c>
      <c r="K31" s="49">
        <v>0.723069</v>
      </c>
      <c r="L31" s="49">
        <v>0.701081</v>
      </c>
      <c r="M31" s="49">
        <v>0.608199</v>
      </c>
      <c r="N31" s="49">
        <v>0.7611327533429393</v>
      </c>
      <c r="O31" s="49">
        <v>0.88400791</v>
      </c>
      <c r="P31" s="49">
        <v>0.9529355959388295</v>
      </c>
      <c r="Q31" s="49">
        <v>1.159821</v>
      </c>
      <c r="R31" s="49">
        <v>1.380619</v>
      </c>
      <c r="S31" s="49">
        <v>1.3937364147211517</v>
      </c>
      <c r="T31" s="49">
        <v>1.40714765</v>
      </c>
      <c r="U31" s="49">
        <v>1.46438712</v>
      </c>
      <c r="V31" s="49">
        <v>1.50015978</v>
      </c>
      <c r="W31" s="49">
        <v>1.52091009</v>
      </c>
    </row>
    <row r="32" spans="2:23" ht="12.75">
      <c r="B32" s="26"/>
      <c r="C32" s="204"/>
      <c r="D32" s="89" t="s">
        <v>9</v>
      </c>
      <c r="E32" s="153">
        <v>0.10904266666666668</v>
      </c>
      <c r="F32" s="10">
        <v>0.30660324191586297</v>
      </c>
      <c r="G32" s="10">
        <v>1.131131</v>
      </c>
      <c r="H32" s="10">
        <v>1.886049</v>
      </c>
      <c r="I32" s="10">
        <v>1.971119</v>
      </c>
      <c r="J32" s="10">
        <v>2.019161</v>
      </c>
      <c r="K32" s="10">
        <v>2.096185</v>
      </c>
      <c r="L32" s="10">
        <v>1.997286</v>
      </c>
      <c r="M32" s="10">
        <v>2.035199</v>
      </c>
      <c r="N32" s="10">
        <v>2.2959625730297284</v>
      </c>
      <c r="O32" s="10">
        <v>2.52798592</v>
      </c>
      <c r="P32" s="10">
        <v>2.790167591863328</v>
      </c>
      <c r="Q32" s="10">
        <v>3.49861</v>
      </c>
      <c r="R32" s="10">
        <v>3.648521</v>
      </c>
      <c r="S32" s="10">
        <v>3.733363726274813</v>
      </c>
      <c r="T32" s="10">
        <v>3.5923966600000004</v>
      </c>
      <c r="U32" s="10">
        <v>3.3016365899999998</v>
      </c>
      <c r="V32" s="10">
        <v>3.15910665</v>
      </c>
      <c r="W32" s="10">
        <v>3.1118283</v>
      </c>
    </row>
    <row r="33" spans="2:23" ht="12.75">
      <c r="B33" s="26"/>
      <c r="C33" s="204"/>
      <c r="D33" s="89" t="s">
        <v>8</v>
      </c>
      <c r="E33" s="153">
        <v>0.3079128888888889</v>
      </c>
      <c r="F33" s="10">
        <v>0.78969015817559</v>
      </c>
      <c r="G33" s="10">
        <v>2.429127</v>
      </c>
      <c r="H33" s="10">
        <v>4.015882</v>
      </c>
      <c r="I33" s="10">
        <v>4.39098</v>
      </c>
      <c r="J33" s="10">
        <v>4.553416</v>
      </c>
      <c r="K33" s="10">
        <v>4.632232</v>
      </c>
      <c r="L33" s="10">
        <v>4.732732</v>
      </c>
      <c r="M33" s="10">
        <v>4.975401</v>
      </c>
      <c r="N33" s="10">
        <v>5.25916368996572</v>
      </c>
      <c r="O33" s="10">
        <v>5.530177190000001</v>
      </c>
      <c r="P33" s="10">
        <v>6.0053614742062</v>
      </c>
      <c r="Q33" s="10">
        <v>8.013964</v>
      </c>
      <c r="R33" s="10">
        <v>8.113106</v>
      </c>
      <c r="S33" s="10">
        <v>8.352348851172907</v>
      </c>
      <c r="T33" s="10">
        <v>8.16915061</v>
      </c>
      <c r="U33" s="10">
        <v>7.78791384</v>
      </c>
      <c r="V33" s="10">
        <v>7.70061033</v>
      </c>
      <c r="W33" s="10">
        <v>7.59689658</v>
      </c>
    </row>
    <row r="34" spans="2:23" ht="12.75">
      <c r="B34" s="26"/>
      <c r="C34" s="204"/>
      <c r="D34" s="89" t="s">
        <v>2</v>
      </c>
      <c r="E34" s="153">
        <v>0.8878595555555555</v>
      </c>
      <c r="F34" s="10">
        <v>2.220464983281163</v>
      </c>
      <c r="G34" s="10">
        <v>7.060909</v>
      </c>
      <c r="H34" s="10">
        <v>11.753204</v>
      </c>
      <c r="I34" s="10">
        <v>13.036694</v>
      </c>
      <c r="J34" s="10">
        <v>13.159165</v>
      </c>
      <c r="K34" s="10">
        <v>13.843535</v>
      </c>
      <c r="L34" s="10">
        <v>13.743207</v>
      </c>
      <c r="M34" s="10">
        <v>13.81732</v>
      </c>
      <c r="N34" s="10">
        <v>14.13794842510959</v>
      </c>
      <c r="O34" s="10">
        <v>14.396797869999999</v>
      </c>
      <c r="P34" s="10">
        <v>14.746241048604046</v>
      </c>
      <c r="Q34" s="10">
        <v>21.54354</v>
      </c>
      <c r="R34" s="10">
        <v>20.507789199999998</v>
      </c>
      <c r="S34" s="10">
        <v>21.331891372961017</v>
      </c>
      <c r="T34" s="10">
        <v>21.08525902</v>
      </c>
      <c r="U34" s="10">
        <v>21.56199066</v>
      </c>
      <c r="V34" s="10">
        <v>21.61471844</v>
      </c>
      <c r="W34" s="10">
        <v>21.32326413</v>
      </c>
    </row>
    <row r="35" spans="2:23" ht="12.75">
      <c r="B35" s="26"/>
      <c r="C35" s="204"/>
      <c r="D35" s="89" t="s">
        <v>3</v>
      </c>
      <c r="E35" s="153">
        <v>0.18337155555555557</v>
      </c>
      <c r="F35" s="10">
        <v>0.42955789229906416</v>
      </c>
      <c r="G35" s="10">
        <v>1.046716</v>
      </c>
      <c r="H35" s="10">
        <v>1.75691</v>
      </c>
      <c r="I35" s="10">
        <v>2.154017</v>
      </c>
      <c r="J35" s="10">
        <v>2.432052</v>
      </c>
      <c r="K35" s="10">
        <v>2.608402</v>
      </c>
      <c r="L35" s="10">
        <v>3.011603</v>
      </c>
      <c r="M35" s="10">
        <v>2.757902</v>
      </c>
      <c r="N35" s="10">
        <v>2.7203642931757686</v>
      </c>
      <c r="O35" s="10">
        <v>2.75015834</v>
      </c>
      <c r="P35" s="10">
        <v>2.971497650190421</v>
      </c>
      <c r="Q35" s="10">
        <v>4.145317</v>
      </c>
      <c r="R35" s="10">
        <v>4.066477</v>
      </c>
      <c r="S35" s="10">
        <v>4.390852995250717</v>
      </c>
      <c r="T35" s="10">
        <v>4.59914074</v>
      </c>
      <c r="U35" s="10">
        <v>4.64615802</v>
      </c>
      <c r="V35" s="10">
        <v>4.50062109</v>
      </c>
      <c r="W35" s="10">
        <v>4.36367358</v>
      </c>
    </row>
    <row r="36" spans="2:23" ht="12.75">
      <c r="B36" s="26"/>
      <c r="C36" s="204"/>
      <c r="D36" s="89" t="s">
        <v>4</v>
      </c>
      <c r="E36" s="153">
        <v>0.6766471111111111</v>
      </c>
      <c r="F36" s="10">
        <v>1.4766660839892343</v>
      </c>
      <c r="G36" s="10">
        <v>4.28749</v>
      </c>
      <c r="H36" s="10">
        <v>7.198166</v>
      </c>
      <c r="I36" s="10">
        <v>7.888479</v>
      </c>
      <c r="J36" s="10">
        <v>8.03162</v>
      </c>
      <c r="K36" s="10">
        <v>8.584062</v>
      </c>
      <c r="L36" s="10">
        <v>8.279778</v>
      </c>
      <c r="M36" s="10">
        <v>8.267427</v>
      </c>
      <c r="N36" s="10">
        <v>8.70656081763436</v>
      </c>
      <c r="O36" s="10">
        <v>9.07939396</v>
      </c>
      <c r="P36" s="10">
        <v>9.418994169108549</v>
      </c>
      <c r="Q36" s="10">
        <v>13.26714</v>
      </c>
      <c r="R36" s="10">
        <v>12.774337</v>
      </c>
      <c r="S36" s="10">
        <v>13.934728510193597</v>
      </c>
      <c r="T36" s="10">
        <v>14.29434681</v>
      </c>
      <c r="U36" s="10">
        <v>14.29021125</v>
      </c>
      <c r="V36" s="10">
        <v>14.01944796</v>
      </c>
      <c r="W36" s="10">
        <v>14.03096814</v>
      </c>
    </row>
    <row r="37" spans="2:23" ht="12.75">
      <c r="B37" s="26"/>
      <c r="C37" s="204"/>
      <c r="D37" s="89" t="s">
        <v>5</v>
      </c>
      <c r="E37" s="153">
        <v>0.13656444444444443</v>
      </c>
      <c r="F37" s="10">
        <v>0.3324081446845711</v>
      </c>
      <c r="G37" s="10">
        <v>1.023833</v>
      </c>
      <c r="H37" s="10">
        <v>1.707052</v>
      </c>
      <c r="I37" s="10">
        <v>1.81798</v>
      </c>
      <c r="J37" s="10">
        <v>1.826897</v>
      </c>
      <c r="K37" s="10">
        <v>1.788248</v>
      </c>
      <c r="L37" s="10">
        <v>1.820769</v>
      </c>
      <c r="M37" s="10">
        <v>1.776951</v>
      </c>
      <c r="N37" s="10">
        <v>1.9186257914508043</v>
      </c>
      <c r="O37" s="10">
        <v>2.0101103</v>
      </c>
      <c r="P37" s="10">
        <v>2.148918272930382</v>
      </c>
      <c r="Q37" s="10">
        <v>2.92362</v>
      </c>
      <c r="R37" s="10">
        <v>2.543784</v>
      </c>
      <c r="S37" s="10">
        <v>2.598761417904882</v>
      </c>
      <c r="T37" s="10">
        <v>2.67132058</v>
      </c>
      <c r="U37" s="10">
        <v>2.81462265</v>
      </c>
      <c r="V37" s="10">
        <v>2.90944206</v>
      </c>
      <c r="W37" s="10">
        <v>2.99332656</v>
      </c>
    </row>
    <row r="38" spans="2:23" ht="12.75">
      <c r="B38" s="26"/>
      <c r="C38" s="204"/>
      <c r="D38" s="89" t="s">
        <v>6</v>
      </c>
      <c r="E38" s="153">
        <v>0.15920266666666666</v>
      </c>
      <c r="F38" s="10">
        <v>0.33780073610044176</v>
      </c>
      <c r="G38" s="10">
        <v>1.05579</v>
      </c>
      <c r="H38" s="10">
        <v>1.897384</v>
      </c>
      <c r="I38" s="10">
        <v>2.436084</v>
      </c>
      <c r="J38" s="10">
        <v>2.642736</v>
      </c>
      <c r="K38" s="10">
        <v>2.890712</v>
      </c>
      <c r="L38" s="10">
        <v>2.944408</v>
      </c>
      <c r="M38" s="10">
        <v>2.970948</v>
      </c>
      <c r="N38" s="10">
        <v>3.2103101794996345</v>
      </c>
      <c r="O38" s="10">
        <v>3.68300902</v>
      </c>
      <c r="P38" s="10">
        <v>3.7421748853331644</v>
      </c>
      <c r="Q38" s="10">
        <v>4.891901</v>
      </c>
      <c r="R38" s="10">
        <v>6.542382</v>
      </c>
      <c r="S38" s="10">
        <v>6.810290517484331</v>
      </c>
      <c r="T38" s="10">
        <v>6.702190730000001</v>
      </c>
      <c r="U38" s="10">
        <v>6.7066713</v>
      </c>
      <c r="V38" s="10">
        <v>7.09169958</v>
      </c>
      <c r="W38" s="10">
        <v>7.52106978</v>
      </c>
    </row>
    <row r="39" spans="2:23" ht="12.75">
      <c r="B39" s="26"/>
      <c r="C39" s="205"/>
      <c r="D39" s="88" t="s">
        <v>7</v>
      </c>
      <c r="E39" s="152">
        <v>2.476279111111111</v>
      </c>
      <c r="F39" s="49">
        <v>5.939537815183247</v>
      </c>
      <c r="G39" s="49">
        <v>18.220471</v>
      </c>
      <c r="H39" s="49">
        <v>30.651318</v>
      </c>
      <c r="I39" s="49">
        <v>34.36361</v>
      </c>
      <c r="J39" s="49">
        <v>35.415784</v>
      </c>
      <c r="K39" s="49">
        <v>37.166445</v>
      </c>
      <c r="L39" s="49">
        <v>37.230864</v>
      </c>
      <c r="M39" s="49">
        <v>37.209347</v>
      </c>
      <c r="N39" s="49">
        <v>39.01006852320855</v>
      </c>
      <c r="O39" s="74">
        <v>40.861640509999994</v>
      </c>
      <c r="P39" s="74">
        <v>42.77629068817492</v>
      </c>
      <c r="Q39" s="74">
        <v>59.443912999999995</v>
      </c>
      <c r="R39" s="74">
        <v>59.577015200000005</v>
      </c>
      <c r="S39" s="74">
        <v>62.54597380596343</v>
      </c>
      <c r="T39" s="74">
        <v>62.5209528</v>
      </c>
      <c r="U39" s="74">
        <v>62.57359142999999</v>
      </c>
      <c r="V39" s="74">
        <v>62.49580589</v>
      </c>
      <c r="W39" s="74">
        <v>62.46193716</v>
      </c>
    </row>
    <row r="40" spans="2:23" ht="12.75">
      <c r="B40" s="26"/>
      <c r="C40" s="24" t="s">
        <v>100</v>
      </c>
      <c r="D40" s="91"/>
      <c r="E40" s="154">
        <v>0.0038924444444444445</v>
      </c>
      <c r="F40" s="74">
        <v>0.01632432637735851</v>
      </c>
      <c r="G40" s="74">
        <v>0.066792</v>
      </c>
      <c r="H40" s="74">
        <v>0.250222</v>
      </c>
      <c r="I40" s="74">
        <v>0.28945</v>
      </c>
      <c r="J40" s="74">
        <v>0.335887</v>
      </c>
      <c r="K40" s="74">
        <v>0.300585</v>
      </c>
      <c r="L40" s="74">
        <v>0.233396</v>
      </c>
      <c r="M40" s="74">
        <v>0.225302</v>
      </c>
      <c r="N40" s="74">
        <v>0.26278244008902496</v>
      </c>
      <c r="O40" s="74">
        <v>0.28069022</v>
      </c>
      <c r="P40" s="74">
        <v>0.2686195169569513</v>
      </c>
      <c r="Q40" s="74">
        <v>0.400431</v>
      </c>
      <c r="R40" s="74">
        <v>0.345918</v>
      </c>
      <c r="S40" s="74">
        <v>0.35652194658323694</v>
      </c>
      <c r="T40" s="74">
        <v>0.3627444399999999</v>
      </c>
      <c r="U40" s="74">
        <v>0.3122595</v>
      </c>
      <c r="V40" s="74">
        <v>0.36273636000000004</v>
      </c>
      <c r="W40" s="74">
        <v>0.38624544</v>
      </c>
    </row>
    <row r="41" spans="2:23" ht="12.75">
      <c r="B41" s="26"/>
      <c r="C41" s="26" t="s">
        <v>18</v>
      </c>
      <c r="D41" s="89"/>
      <c r="E41" s="153">
        <v>0.00036177777777777776</v>
      </c>
      <c r="F41" s="10">
        <v>0.0004041078373394125</v>
      </c>
      <c r="G41" s="10">
        <v>0.000329</v>
      </c>
      <c r="H41" s="10">
        <v>0.014556</v>
      </c>
      <c r="I41" s="10">
        <v>0.041754</v>
      </c>
      <c r="J41" s="10">
        <v>0.025024</v>
      </c>
      <c r="K41" s="10">
        <v>0.01785</v>
      </c>
      <c r="L41" s="10">
        <v>0.028936</v>
      </c>
      <c r="M41" s="10">
        <v>0.057431</v>
      </c>
      <c r="N41" s="10">
        <v>0.08367650726787844</v>
      </c>
      <c r="O41" s="10">
        <v>0.08747310000000001</v>
      </c>
      <c r="P41" s="10">
        <v>0.05986946252046477</v>
      </c>
      <c r="Q41" s="10">
        <v>0.127507</v>
      </c>
      <c r="R41" s="10">
        <v>0.019174</v>
      </c>
      <c r="S41" s="10">
        <v>0.019630655505426458</v>
      </c>
      <c r="T41" s="10">
        <v>0.04198933</v>
      </c>
      <c r="U41" s="10">
        <v>0.04895478</v>
      </c>
      <c r="V41" s="10">
        <v>0.055984950000000006</v>
      </c>
      <c r="W41" s="10">
        <v>0.06542424</v>
      </c>
    </row>
    <row r="42" spans="2:23" ht="12.75">
      <c r="B42" s="26"/>
      <c r="C42" s="24" t="s">
        <v>65</v>
      </c>
      <c r="D42" s="91"/>
      <c r="E42" s="154">
        <v>0</v>
      </c>
      <c r="F42" s="74">
        <v>0</v>
      </c>
      <c r="G42" s="74">
        <v>0</v>
      </c>
      <c r="H42" s="74">
        <v>0.042947</v>
      </c>
      <c r="I42" s="74">
        <v>0.042185</v>
      </c>
      <c r="J42" s="74">
        <v>0.022906</v>
      </c>
      <c r="K42" s="74">
        <v>0.010431</v>
      </c>
      <c r="L42" s="74">
        <v>0.006807</v>
      </c>
      <c r="M42" s="74">
        <v>0.00792</v>
      </c>
      <c r="N42" s="74">
        <v>0.018472529434562315</v>
      </c>
      <c r="O42" s="74">
        <v>0.02019616</v>
      </c>
      <c r="P42" s="74">
        <v>0.02022033234765828</v>
      </c>
      <c r="Q42" s="74">
        <v>0.028148</v>
      </c>
      <c r="R42" s="74">
        <v>0.057894</v>
      </c>
      <c r="S42" s="74">
        <v>0.07787359194792887</v>
      </c>
      <c r="T42" s="74">
        <v>0.07431344000000002</v>
      </c>
      <c r="U42" s="74">
        <v>0.0651924</v>
      </c>
      <c r="V42" s="74">
        <v>0.08547021</v>
      </c>
      <c r="W42" s="74">
        <v>0.08639253</v>
      </c>
    </row>
    <row r="43" spans="2:23" ht="12.75">
      <c r="B43" s="25"/>
      <c r="C43" s="115" t="s">
        <v>7</v>
      </c>
      <c r="D43" s="116"/>
      <c r="E43" s="157">
        <v>2.4805333333333337</v>
      </c>
      <c r="F43" s="117">
        <v>5.956266249397944</v>
      </c>
      <c r="G43" s="117">
        <v>18.287592</v>
      </c>
      <c r="H43" s="117">
        <v>30.95904</v>
      </c>
      <c r="I43" s="117">
        <v>34.736999</v>
      </c>
      <c r="J43" s="117">
        <v>35.799601</v>
      </c>
      <c r="K43" s="117">
        <v>37.495311</v>
      </c>
      <c r="L43" s="117">
        <v>37.500003</v>
      </c>
      <c r="M43" s="117">
        <v>37.5</v>
      </c>
      <c r="N43" s="117">
        <v>39.37500000000002</v>
      </c>
      <c r="O43" s="112">
        <v>41.249999989999985</v>
      </c>
      <c r="P43" s="112">
        <v>43.12499999999999</v>
      </c>
      <c r="Q43" s="112">
        <v>59.999998999999995</v>
      </c>
      <c r="R43" s="112">
        <v>60.0000012</v>
      </c>
      <c r="S43" s="112">
        <v>63.000000000000014</v>
      </c>
      <c r="T43" s="112">
        <v>63.00000001</v>
      </c>
      <c r="U43" s="112">
        <v>62.99999811</v>
      </c>
      <c r="V43" s="112">
        <v>62.99999741</v>
      </c>
      <c r="W43" s="112">
        <v>62.99999937</v>
      </c>
    </row>
    <row r="44" spans="2:23" ht="12.75">
      <c r="B44" s="107" t="s">
        <v>7</v>
      </c>
      <c r="C44" s="203" t="s">
        <v>11</v>
      </c>
      <c r="D44" s="88" t="s">
        <v>1</v>
      </c>
      <c r="E44" s="152">
        <v>0.29242666666666667</v>
      </c>
      <c r="F44" s="49">
        <v>0.6891035693559714</v>
      </c>
      <c r="G44" s="49">
        <v>2.258785</v>
      </c>
      <c r="H44" s="49">
        <v>5.437322</v>
      </c>
      <c r="I44" s="49">
        <v>6.505517</v>
      </c>
      <c r="J44" s="49">
        <v>6.420128</v>
      </c>
      <c r="K44" s="49">
        <v>7.580719</v>
      </c>
      <c r="L44" s="49">
        <v>8.106404</v>
      </c>
      <c r="M44" s="49">
        <v>7.909182239657804</v>
      </c>
      <c r="N44" s="49">
        <v>11.66483050442015</v>
      </c>
      <c r="O44" s="49">
        <v>13.02652668</v>
      </c>
      <c r="P44" s="49">
        <v>13.833489209945345</v>
      </c>
      <c r="Q44" s="49">
        <v>14.153770999999999</v>
      </c>
      <c r="R44" s="49">
        <v>14.564086999999999</v>
      </c>
      <c r="S44" s="49">
        <v>15.214649868758917</v>
      </c>
      <c r="T44" s="49">
        <v>19.806972700000003</v>
      </c>
      <c r="U44" s="49">
        <v>20.801408990000002</v>
      </c>
      <c r="V44" s="49">
        <v>20.98749499</v>
      </c>
      <c r="W44" s="49">
        <v>20.31911186</v>
      </c>
    </row>
    <row r="45" spans="2:23" ht="12.75">
      <c r="B45" s="26"/>
      <c r="C45" s="204"/>
      <c r="D45" s="89" t="s">
        <v>9</v>
      </c>
      <c r="E45" s="153">
        <v>0.5573608888888889</v>
      </c>
      <c r="F45" s="10">
        <v>1.3500250813193018</v>
      </c>
      <c r="G45" s="10">
        <v>4.367831</v>
      </c>
      <c r="H45" s="10">
        <v>7.035924</v>
      </c>
      <c r="I45" s="10">
        <v>8.302565</v>
      </c>
      <c r="J45" s="10">
        <v>8.597344</v>
      </c>
      <c r="K45" s="10">
        <v>8.622299</v>
      </c>
      <c r="L45" s="10">
        <v>8.481944</v>
      </c>
      <c r="M45" s="10">
        <v>8.67296581292237</v>
      </c>
      <c r="N45" s="10">
        <v>8.695371945561613</v>
      </c>
      <c r="O45" s="10">
        <v>9.141610889999999</v>
      </c>
      <c r="P45" s="10">
        <v>9.849726362416268</v>
      </c>
      <c r="Q45" s="10">
        <v>10.263314000000001</v>
      </c>
      <c r="R45" s="10">
        <v>10.109534</v>
      </c>
      <c r="S45" s="10">
        <v>10.33031700073384</v>
      </c>
      <c r="T45" s="10">
        <v>10.07346245</v>
      </c>
      <c r="U45" s="10">
        <v>9.9111663</v>
      </c>
      <c r="V45" s="10">
        <v>9.88258212</v>
      </c>
      <c r="W45" s="10">
        <v>9.955467590000001</v>
      </c>
    </row>
    <row r="46" spans="2:23" ht="12.75">
      <c r="B46" s="26"/>
      <c r="C46" s="204"/>
      <c r="D46" s="89" t="s">
        <v>8</v>
      </c>
      <c r="E46" s="153">
        <v>2.3380666666666663</v>
      </c>
      <c r="F46" s="10">
        <v>5.607099982157517</v>
      </c>
      <c r="G46" s="10">
        <v>16.927897</v>
      </c>
      <c r="H46" s="10">
        <v>31.011666</v>
      </c>
      <c r="I46" s="10">
        <v>34.574343</v>
      </c>
      <c r="J46" s="10">
        <v>35.350726</v>
      </c>
      <c r="K46" s="10">
        <v>35.016295</v>
      </c>
      <c r="L46" s="10">
        <v>34.66349</v>
      </c>
      <c r="M46" s="10">
        <v>34.44565539393394</v>
      </c>
      <c r="N46" s="10">
        <v>34.59031233539546</v>
      </c>
      <c r="O46" s="10">
        <v>36.582620520000006</v>
      </c>
      <c r="P46" s="10">
        <v>38.850186226906786</v>
      </c>
      <c r="Q46" s="10">
        <v>40.407744</v>
      </c>
      <c r="R46" s="10">
        <v>40.049348</v>
      </c>
      <c r="S46" s="10">
        <v>41.68118062618812</v>
      </c>
      <c r="T46" s="10">
        <v>39.112473</v>
      </c>
      <c r="U46" s="10">
        <v>38.49500261</v>
      </c>
      <c r="V46" s="10">
        <v>38.63785</v>
      </c>
      <c r="W46" s="10">
        <v>37.609853720000004</v>
      </c>
    </row>
    <row r="47" spans="2:23" ht="12.75">
      <c r="B47" s="26"/>
      <c r="C47" s="204"/>
      <c r="D47" s="89" t="s">
        <v>2</v>
      </c>
      <c r="E47" s="153">
        <v>4.783807111111111</v>
      </c>
      <c r="F47" s="10">
        <v>12.006894233237377</v>
      </c>
      <c r="G47" s="10">
        <v>38.37132</v>
      </c>
      <c r="H47" s="10">
        <v>62.730249</v>
      </c>
      <c r="I47" s="10">
        <v>69.518099</v>
      </c>
      <c r="J47" s="10">
        <v>69.799017</v>
      </c>
      <c r="K47" s="10">
        <v>73.244499</v>
      </c>
      <c r="L47" s="10">
        <v>73.956926</v>
      </c>
      <c r="M47" s="10">
        <v>74.36446022245553</v>
      </c>
      <c r="N47" s="10">
        <v>80.34434454915475</v>
      </c>
      <c r="O47" s="10">
        <v>82.9829954</v>
      </c>
      <c r="P47" s="10">
        <v>85.2557149038389</v>
      </c>
      <c r="Q47" s="10">
        <v>90.33312000000001</v>
      </c>
      <c r="R47" s="10">
        <v>89.71538419999999</v>
      </c>
      <c r="S47" s="10">
        <v>93.92398276119572</v>
      </c>
      <c r="T47" s="10">
        <v>93.0249029</v>
      </c>
      <c r="U47" s="10">
        <v>94.19116503000001</v>
      </c>
      <c r="V47" s="10">
        <v>93.89024888</v>
      </c>
      <c r="W47" s="10">
        <v>99.38430713</v>
      </c>
    </row>
    <row r="48" spans="2:23" ht="12.75">
      <c r="B48" s="26"/>
      <c r="C48" s="204"/>
      <c r="D48" s="89" t="s">
        <v>3</v>
      </c>
      <c r="E48" s="153">
        <v>1.9714497777777777</v>
      </c>
      <c r="F48" s="10">
        <v>4.9529090416489545</v>
      </c>
      <c r="G48" s="10">
        <v>14.410713</v>
      </c>
      <c r="H48" s="10">
        <v>20.623571</v>
      </c>
      <c r="I48" s="10">
        <v>22.833213</v>
      </c>
      <c r="J48" s="10">
        <v>24.713383</v>
      </c>
      <c r="K48" s="10">
        <v>27.130968</v>
      </c>
      <c r="L48" s="10">
        <v>27.138898</v>
      </c>
      <c r="M48" s="10">
        <v>25.909980714538086</v>
      </c>
      <c r="N48" s="10">
        <v>24.5734133146345</v>
      </c>
      <c r="O48" s="10">
        <v>25.71139005</v>
      </c>
      <c r="P48" s="10">
        <v>27.803344747226365</v>
      </c>
      <c r="Q48" s="10">
        <v>28.847070000000002</v>
      </c>
      <c r="R48" s="10">
        <v>28.692286000000003</v>
      </c>
      <c r="S48" s="10">
        <v>30.386999333983756</v>
      </c>
      <c r="T48" s="10">
        <v>28.038379589999995</v>
      </c>
      <c r="U48" s="10">
        <v>27.588754619999996</v>
      </c>
      <c r="V48" s="10">
        <v>27.520383329999998</v>
      </c>
      <c r="W48" s="10">
        <v>26.35828477</v>
      </c>
    </row>
    <row r="49" spans="2:23" ht="12.75">
      <c r="B49" s="26"/>
      <c r="C49" s="204"/>
      <c r="D49" s="89" t="s">
        <v>4</v>
      </c>
      <c r="E49" s="153">
        <v>3.7286346666666663</v>
      </c>
      <c r="F49" s="10">
        <v>8.450375120654758</v>
      </c>
      <c r="G49" s="10">
        <v>25.018092</v>
      </c>
      <c r="H49" s="10">
        <v>42.156338</v>
      </c>
      <c r="I49" s="10">
        <v>48.908987</v>
      </c>
      <c r="J49" s="10">
        <v>50.623041</v>
      </c>
      <c r="K49" s="10">
        <v>52.946805</v>
      </c>
      <c r="L49" s="10">
        <v>52.519856</v>
      </c>
      <c r="M49" s="10">
        <v>52.46955291550116</v>
      </c>
      <c r="N49" s="10">
        <v>53.42865529116136</v>
      </c>
      <c r="O49" s="10">
        <v>55.67697279000001</v>
      </c>
      <c r="P49" s="10">
        <v>58.11765631893817</v>
      </c>
      <c r="Q49" s="10">
        <v>60.53301499999999</v>
      </c>
      <c r="R49" s="10">
        <v>60.016413</v>
      </c>
      <c r="S49" s="10">
        <v>63.236555251181</v>
      </c>
      <c r="T49" s="10">
        <v>62.1161382</v>
      </c>
      <c r="U49" s="10">
        <v>62.51802748</v>
      </c>
      <c r="V49" s="10">
        <v>62.27092633</v>
      </c>
      <c r="W49" s="10">
        <v>61.01309561000001</v>
      </c>
    </row>
    <row r="50" spans="2:23" ht="12.75">
      <c r="B50" s="26"/>
      <c r="C50" s="204"/>
      <c r="D50" s="89" t="s">
        <v>5</v>
      </c>
      <c r="E50" s="153">
        <v>1.2169262222222224</v>
      </c>
      <c r="F50" s="10">
        <v>2.8053160025201276</v>
      </c>
      <c r="G50" s="10">
        <v>8.661027</v>
      </c>
      <c r="H50" s="10">
        <v>13.296585</v>
      </c>
      <c r="I50" s="10">
        <v>15.166348</v>
      </c>
      <c r="J50" s="10">
        <v>15.251174</v>
      </c>
      <c r="K50" s="10">
        <v>15.628083</v>
      </c>
      <c r="L50" s="10">
        <v>15.367926</v>
      </c>
      <c r="M50" s="10">
        <v>15.482892329947022</v>
      </c>
      <c r="N50" s="10">
        <v>14.887511232152736</v>
      </c>
      <c r="O50" s="10">
        <v>15.319865010000001</v>
      </c>
      <c r="P50" s="10">
        <v>15.627245198568604</v>
      </c>
      <c r="Q50" s="10">
        <v>16.035847999999998</v>
      </c>
      <c r="R50" s="10">
        <v>15.753151</v>
      </c>
      <c r="S50" s="10">
        <v>16.546164346356882</v>
      </c>
      <c r="T50" s="10">
        <v>15.394079309999999</v>
      </c>
      <c r="U50" s="10">
        <v>15.410545290000002</v>
      </c>
      <c r="V50" s="10">
        <v>15.074544750000001</v>
      </c>
      <c r="W50" s="10">
        <v>13.691788420000002</v>
      </c>
    </row>
    <row r="51" spans="2:23" ht="12.75">
      <c r="B51" s="26"/>
      <c r="C51" s="204"/>
      <c r="D51" s="89" t="s">
        <v>6</v>
      </c>
      <c r="E51" s="153">
        <v>1.430912</v>
      </c>
      <c r="F51" s="10">
        <v>3.3267020509472576</v>
      </c>
      <c r="G51" s="10">
        <v>10.26326</v>
      </c>
      <c r="H51" s="10">
        <v>18.830313</v>
      </c>
      <c r="I51" s="10">
        <v>19.648563</v>
      </c>
      <c r="J51" s="10">
        <v>21.487096</v>
      </c>
      <c r="K51" s="10">
        <v>23.217071</v>
      </c>
      <c r="L51" s="10">
        <v>23.088969</v>
      </c>
      <c r="M51" s="10">
        <v>23.606413232721444</v>
      </c>
      <c r="N51" s="10">
        <v>26.915758405504015</v>
      </c>
      <c r="O51" s="10">
        <v>28.87779741</v>
      </c>
      <c r="P51" s="10">
        <v>29.9889373759985</v>
      </c>
      <c r="Q51" s="10">
        <v>31.254588000000002</v>
      </c>
      <c r="R51" s="10">
        <v>32.784594999999996</v>
      </c>
      <c r="S51" s="10">
        <v>35.03477761264509</v>
      </c>
      <c r="T51" s="10">
        <v>35.4292359</v>
      </c>
      <c r="U51" s="10">
        <v>35.269676350000005</v>
      </c>
      <c r="V51" s="10">
        <v>35.49134414</v>
      </c>
      <c r="W51" s="10">
        <v>35.84147206</v>
      </c>
    </row>
    <row r="52" spans="2:23" ht="12.75">
      <c r="B52" s="26"/>
      <c r="C52" s="205"/>
      <c r="D52" s="91" t="s">
        <v>7</v>
      </c>
      <c r="E52" s="154">
        <v>16.319584</v>
      </c>
      <c r="F52" s="74">
        <v>39.18842508184126</v>
      </c>
      <c r="G52" s="74">
        <v>120.278925</v>
      </c>
      <c r="H52" s="74">
        <v>201.121968</v>
      </c>
      <c r="I52" s="74">
        <v>225.457635</v>
      </c>
      <c r="J52" s="74">
        <v>232.241909</v>
      </c>
      <c r="K52" s="74">
        <v>243.386739</v>
      </c>
      <c r="L52" s="74">
        <v>243.324413</v>
      </c>
      <c r="M52" s="74">
        <v>242.86110286167738</v>
      </c>
      <c r="N52" s="74">
        <v>255.10019757798463</v>
      </c>
      <c r="O52" s="74">
        <v>267.31977874999995</v>
      </c>
      <c r="P52" s="74">
        <v>279.32630034383897</v>
      </c>
      <c r="Q52" s="74">
        <v>291.82847</v>
      </c>
      <c r="R52" s="74">
        <v>291.68479820000005</v>
      </c>
      <c r="S52" s="74">
        <v>306.3546268010433</v>
      </c>
      <c r="T52" s="74">
        <v>302.99564405</v>
      </c>
      <c r="U52" s="74">
        <v>304.18574667</v>
      </c>
      <c r="V52" s="74">
        <v>303.75537454</v>
      </c>
      <c r="W52" s="74">
        <v>304.17338116</v>
      </c>
    </row>
    <row r="53" spans="2:23" ht="12.75">
      <c r="B53" s="26"/>
      <c r="C53" s="24" t="s">
        <v>100</v>
      </c>
      <c r="D53" s="91"/>
      <c r="E53" s="154">
        <v>0.186992</v>
      </c>
      <c r="F53" s="74">
        <v>0.4439723822117991</v>
      </c>
      <c r="G53" s="74">
        <v>1.392151</v>
      </c>
      <c r="H53" s="74">
        <v>4.468853</v>
      </c>
      <c r="I53" s="74">
        <v>5.217753</v>
      </c>
      <c r="J53" s="74">
        <v>5.495342</v>
      </c>
      <c r="K53" s="74">
        <v>5.738709</v>
      </c>
      <c r="L53" s="74">
        <v>5.879953</v>
      </c>
      <c r="M53" s="74">
        <v>6.178487106021999</v>
      </c>
      <c r="N53" s="74">
        <v>6.56284097999566</v>
      </c>
      <c r="O53" s="74">
        <v>6.75927276</v>
      </c>
      <c r="P53" s="74">
        <v>7.125911076344936</v>
      </c>
      <c r="Q53" s="74">
        <v>6.950921</v>
      </c>
      <c r="R53" s="74">
        <v>7.251337</v>
      </c>
      <c r="S53" s="74">
        <v>7.454207591294182</v>
      </c>
      <c r="T53" s="74">
        <v>10.124008919999998</v>
      </c>
      <c r="U53" s="74">
        <v>8.718082879999999</v>
      </c>
      <c r="V53" s="74">
        <v>9.241371599999999</v>
      </c>
      <c r="W53" s="74">
        <v>8.77617864</v>
      </c>
    </row>
    <row r="54" spans="2:23" ht="12.75">
      <c r="B54" s="26"/>
      <c r="C54" s="26" t="s">
        <v>18</v>
      </c>
      <c r="D54" s="89"/>
      <c r="E54" s="153">
        <v>0.008449777777777777</v>
      </c>
      <c r="F54" s="10">
        <v>0.026828857556481057</v>
      </c>
      <c r="G54" s="10">
        <v>0.088337</v>
      </c>
      <c r="H54" s="10">
        <v>0.345802</v>
      </c>
      <c r="I54" s="10">
        <v>0.451061</v>
      </c>
      <c r="J54" s="10">
        <v>0.436037</v>
      </c>
      <c r="K54" s="10">
        <v>0.439719</v>
      </c>
      <c r="L54" s="10">
        <v>0.438525</v>
      </c>
      <c r="M54" s="10">
        <v>0.5366255063766208</v>
      </c>
      <c r="N54" s="10">
        <v>0.3288775490811123</v>
      </c>
      <c r="O54" s="10">
        <v>0.43490826</v>
      </c>
      <c r="P54" s="10">
        <v>0.5285245699516639</v>
      </c>
      <c r="Q54" s="10">
        <v>0.66402</v>
      </c>
      <c r="R54" s="10">
        <v>0.5088090000000001</v>
      </c>
      <c r="S54" s="10">
        <v>0.5423890939524622</v>
      </c>
      <c r="T54" s="10">
        <v>0.73136888</v>
      </c>
      <c r="U54" s="10">
        <v>0.85844462</v>
      </c>
      <c r="V54" s="10">
        <v>0.75010211</v>
      </c>
      <c r="W54" s="10">
        <v>0.7376040100000001</v>
      </c>
    </row>
    <row r="55" spans="2:23" ht="12.75">
      <c r="B55" s="26"/>
      <c r="C55" s="24" t="s">
        <v>65</v>
      </c>
      <c r="D55" s="91"/>
      <c r="E55" s="154">
        <v>0.021861333333333333</v>
      </c>
      <c r="F55" s="74">
        <v>0.04921857667728902</v>
      </c>
      <c r="G55" s="74">
        <v>0.157903</v>
      </c>
      <c r="H55" s="74">
        <v>0.386147</v>
      </c>
      <c r="I55" s="74">
        <v>0.472116</v>
      </c>
      <c r="J55" s="74">
        <v>0.490713</v>
      </c>
      <c r="K55" s="74">
        <v>0.403573</v>
      </c>
      <c r="L55" s="74">
        <v>0.357112</v>
      </c>
      <c r="M55" s="74">
        <v>0.4237845259240229</v>
      </c>
      <c r="N55" s="74">
        <v>0.5080838929386472</v>
      </c>
      <c r="O55" s="74">
        <v>0.48604020000000003</v>
      </c>
      <c r="P55" s="74">
        <v>0.5192640098644653</v>
      </c>
      <c r="Q55" s="74">
        <v>0.556588</v>
      </c>
      <c r="R55" s="74">
        <v>0.5550539999999999</v>
      </c>
      <c r="S55" s="74">
        <v>0.6487765137100592</v>
      </c>
      <c r="T55" s="74">
        <v>1.1489773700000003</v>
      </c>
      <c r="U55" s="74">
        <v>1.23772494</v>
      </c>
      <c r="V55" s="74">
        <v>1.2531517500000002</v>
      </c>
      <c r="W55" s="74">
        <v>1.31283733</v>
      </c>
    </row>
    <row r="56" spans="2:23" ht="12.75">
      <c r="B56" s="25"/>
      <c r="C56" s="118" t="s">
        <v>7</v>
      </c>
      <c r="D56" s="119"/>
      <c r="E56" s="158">
        <v>16.53688888888889</v>
      </c>
      <c r="F56" s="120">
        <v>39.708444898286835</v>
      </c>
      <c r="G56" s="120">
        <v>121.917317</v>
      </c>
      <c r="H56" s="120">
        <v>206.322767</v>
      </c>
      <c r="I56" s="120">
        <v>231.598565</v>
      </c>
      <c r="J56" s="120">
        <v>238.664001</v>
      </c>
      <c r="K56" s="120">
        <v>249.96874</v>
      </c>
      <c r="L56" s="120">
        <v>250.000003</v>
      </c>
      <c r="M56" s="120">
        <v>250</v>
      </c>
      <c r="N56" s="120">
        <v>262.5</v>
      </c>
      <c r="O56" s="120">
        <v>274.99999997</v>
      </c>
      <c r="P56" s="120">
        <v>287.5</v>
      </c>
      <c r="Q56" s="120">
        <v>299.999999</v>
      </c>
      <c r="R56" s="120">
        <v>299.9999982</v>
      </c>
      <c r="S56" s="120">
        <v>315.00000003</v>
      </c>
      <c r="T56" s="120">
        <v>315</v>
      </c>
      <c r="U56" s="120">
        <v>315</v>
      </c>
      <c r="V56" s="120">
        <v>314.99999999999994</v>
      </c>
      <c r="W56" s="120">
        <v>315.00000114</v>
      </c>
    </row>
    <row r="57" ht="12.75">
      <c r="N57" s="7"/>
    </row>
    <row r="58" spans="2:23" ht="12.75">
      <c r="B58" s="71" t="s">
        <v>17</v>
      </c>
      <c r="J58" s="172"/>
      <c r="T58" s="172"/>
      <c r="U58" s="172"/>
      <c r="V58" s="172"/>
      <c r="W58" s="172"/>
    </row>
    <row r="59" spans="1:23" ht="12.75">
      <c r="A59" s="5">
        <v>1</v>
      </c>
      <c r="B59" s="71" t="s">
        <v>68</v>
      </c>
      <c r="T59" s="172"/>
      <c r="U59" s="172"/>
      <c r="V59" s="172"/>
      <c r="W59" s="172"/>
    </row>
    <row r="60" spans="1:23" ht="12.75">
      <c r="A60" s="5">
        <v>2</v>
      </c>
      <c r="B60" s="71" t="s">
        <v>111</v>
      </c>
      <c r="T60" s="172"/>
      <c r="U60" s="172"/>
      <c r="V60" s="172"/>
      <c r="W60" s="172"/>
    </row>
    <row r="61" spans="1:23" ht="12.75">
      <c r="A61" s="5">
        <v>3</v>
      </c>
      <c r="B61" s="71" t="s">
        <v>92</v>
      </c>
      <c r="T61" s="172"/>
      <c r="U61" s="172"/>
      <c r="V61" s="172"/>
      <c r="W61" s="172"/>
    </row>
    <row r="62" spans="1:2" ht="12.75">
      <c r="A62" s="5">
        <v>4</v>
      </c>
      <c r="B62" s="71" t="s">
        <v>69</v>
      </c>
    </row>
    <row r="63" spans="1:2" ht="12.75">
      <c r="A63" s="5">
        <v>5</v>
      </c>
      <c r="B63" s="71" t="s">
        <v>95</v>
      </c>
    </row>
    <row r="64" spans="1:2" ht="12.75">
      <c r="A64" s="5">
        <v>6</v>
      </c>
      <c r="B64" s="71" t="s">
        <v>99</v>
      </c>
    </row>
    <row r="66" ht="12.75">
      <c r="B66" s="5" t="s">
        <v>96</v>
      </c>
    </row>
  </sheetData>
  <mergeCells count="8">
    <mergeCell ref="E4:W4"/>
    <mergeCell ref="C31:C39"/>
    <mergeCell ref="C44:C52"/>
    <mergeCell ref="B3:B4"/>
    <mergeCell ref="C3:C4"/>
    <mergeCell ref="D3:D4"/>
    <mergeCell ref="C5:C13"/>
    <mergeCell ref="C18:C26"/>
  </mergeCells>
  <printOptions/>
  <pageMargins left="0.44" right="0.24" top="0.51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5"/>
  <sheetViews>
    <sheetView zoomScale="80" zoomScaleNormal="80"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00390625" style="5" customWidth="1"/>
    <col min="2" max="2" width="31.421875" style="5" customWidth="1"/>
    <col min="3" max="3" width="15.28125" style="5" customWidth="1"/>
    <col min="4" max="4" width="34.57421875" style="5" customWidth="1"/>
    <col min="5" max="22" width="9.7109375" style="5" customWidth="1"/>
    <col min="23" max="16384" width="9.140625" style="5" customWidth="1"/>
  </cols>
  <sheetData>
    <row r="1" spans="2:6" ht="15.75">
      <c r="B1" s="11" t="s">
        <v>113</v>
      </c>
      <c r="C1" s="12"/>
      <c r="D1" s="13"/>
      <c r="E1" s="7"/>
      <c r="F1" s="7"/>
    </row>
    <row r="2" spans="2:6" ht="12.75">
      <c r="B2" s="13"/>
      <c r="C2" s="12"/>
      <c r="D2" s="13"/>
      <c r="E2" s="7"/>
      <c r="F2" s="7"/>
    </row>
    <row r="3" spans="2:23" ht="36" customHeight="1">
      <c r="B3" s="27" t="s">
        <v>61</v>
      </c>
      <c r="C3" s="125" t="s">
        <v>62</v>
      </c>
      <c r="D3" s="95" t="s">
        <v>63</v>
      </c>
      <c r="E3" s="95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  <c r="T3" s="95">
        <v>2019</v>
      </c>
      <c r="U3" s="95">
        <v>2020</v>
      </c>
      <c r="V3" s="95">
        <v>2021</v>
      </c>
      <c r="W3" s="95">
        <v>2022</v>
      </c>
    </row>
    <row r="4" spans="2:23" ht="12.75">
      <c r="B4" s="26" t="s">
        <v>64</v>
      </c>
      <c r="C4" s="203" t="s">
        <v>11</v>
      </c>
      <c r="D4" s="5" t="s">
        <v>1</v>
      </c>
      <c r="E4" s="15">
        <v>0.021237457894359633</v>
      </c>
      <c r="F4" s="15">
        <v>0.021237450379059216</v>
      </c>
      <c r="G4" s="15">
        <v>0.021237452545196853</v>
      </c>
      <c r="H4" s="15">
        <v>0.027387754818470823</v>
      </c>
      <c r="I4" s="15">
        <v>0.027387755782371657</v>
      </c>
      <c r="J4" s="15">
        <v>0.02738775033371707</v>
      </c>
      <c r="K4" s="15">
        <v>0.0273877512310806</v>
      </c>
      <c r="L4" s="15">
        <v>0.027387753698503384</v>
      </c>
      <c r="M4" s="15">
        <v>0.027387753333333334</v>
      </c>
      <c r="N4" s="15">
        <v>0.04866189220223818</v>
      </c>
      <c r="O4" s="15">
        <v>0.04866189218771661</v>
      </c>
      <c r="P4" s="15">
        <v>0.048661892202238176</v>
      </c>
      <c r="Q4" s="15">
        <f>'RSF.2'!Q5/'RSF.2'!Q$17</f>
        <v>0.04866189120401146</v>
      </c>
      <c r="R4" s="15">
        <f>'RSF.2'!R5/'RSF.2'!R$17</f>
        <v>0.04866189120401146</v>
      </c>
      <c r="S4" s="15">
        <f>'RSF.2'!S5/'RSF.2'!S$17</f>
        <v>0.048661892176123406</v>
      </c>
      <c r="T4" s="15">
        <f>'RSF.2'!T5/'RSF.2'!T$17</f>
        <v>0.07284411914260827</v>
      </c>
      <c r="U4" s="15">
        <f>'RSF.2'!U5/'RSF.2'!U$17</f>
        <v>0.07284412000840915</v>
      </c>
      <c r="V4" s="15">
        <f>'RSF.2'!V5/'RSF.2'!V$17</f>
        <v>0.07284411925579168</v>
      </c>
      <c r="W4" s="15">
        <f>'RSF.2'!W5/'RSF.2'!W$17</f>
        <v>0.07284411925579168</v>
      </c>
    </row>
    <row r="5" spans="2:23" ht="12.75">
      <c r="B5" s="26"/>
      <c r="C5" s="204"/>
      <c r="D5" s="5" t="s">
        <v>9</v>
      </c>
      <c r="E5" s="15">
        <v>0.0299439188704938</v>
      </c>
      <c r="F5" s="15">
        <v>0.029943889535577837</v>
      </c>
      <c r="G5" s="15">
        <v>0.02994389927611189</v>
      </c>
      <c r="H5" s="15">
        <v>0.031195506832104654</v>
      </c>
      <c r="I5" s="15">
        <v>0.031195511092048503</v>
      </c>
      <c r="J5" s="15">
        <v>0.031195509385548367</v>
      </c>
      <c r="K5" s="15">
        <v>0.03119550735290607</v>
      </c>
      <c r="L5" s="15">
        <v>0.03119550708260676</v>
      </c>
      <c r="M5" s="15">
        <v>0.031195506666666664</v>
      </c>
      <c r="N5" s="15">
        <v>0.027202193272490783</v>
      </c>
      <c r="O5" s="15">
        <v>0.027202193276024512</v>
      </c>
      <c r="P5" s="15">
        <v>0.027202193272490773</v>
      </c>
      <c r="Q5" s="15">
        <f>'RSF.2'!Q6/'RSF.2'!Q$17</f>
        <v>0.027202194104255725</v>
      </c>
      <c r="R5" s="15">
        <f>'RSF.2'!R6/'RSF.2'!R$17</f>
        <v>0.027202194104255725</v>
      </c>
      <c r="S5" s="15">
        <f>'RSF.2'!S6/'RSF.2'!S$17</f>
        <v>0.027202193245183137</v>
      </c>
      <c r="T5" s="15">
        <f>'RSF.2'!T6/'RSF.2'!T$17</f>
        <v>0.026475830941007313</v>
      </c>
      <c r="U5" s="15">
        <f>'RSF.2'!U6/'RSF.2'!U$17</f>
        <v>0.02647583001748639</v>
      </c>
      <c r="V5" s="15">
        <f>'RSF.2'!V6/'RSF.2'!V$17</f>
        <v>0.026475829743941016</v>
      </c>
      <c r="W5" s="15">
        <f>'RSF.2'!W6/'RSF.2'!W$17</f>
        <v>0.026475829743941016</v>
      </c>
    </row>
    <row r="6" spans="2:23" ht="12.75">
      <c r="B6" s="26"/>
      <c r="C6" s="204"/>
      <c r="D6" s="5" t="s">
        <v>8</v>
      </c>
      <c r="E6" s="15">
        <v>0.1336364939439547</v>
      </c>
      <c r="F6" s="15">
        <v>0.13363650608882519</v>
      </c>
      <c r="G6" s="15">
        <v>0.13363652058574724</v>
      </c>
      <c r="H6" s="15">
        <v>0.14555637722343112</v>
      </c>
      <c r="I6" s="15">
        <v>0.14555636941715264</v>
      </c>
      <c r="J6" s="15">
        <v>0.14555637594803</v>
      </c>
      <c r="K6" s="15">
        <v>0.14555637370230107</v>
      </c>
      <c r="L6" s="15">
        <v>0.14555637527408502</v>
      </c>
      <c r="M6" s="15">
        <v>0.14555637333333335</v>
      </c>
      <c r="N6" s="15">
        <v>0.14008045030311816</v>
      </c>
      <c r="O6" s="15">
        <v>0.1400804503200098</v>
      </c>
      <c r="P6" s="15">
        <v>0.14008045030311814</v>
      </c>
      <c r="Q6" s="15">
        <f>'RSF.2'!Q7/'RSF.2'!Q$17</f>
        <v>0.1400804493338209</v>
      </c>
      <c r="R6" s="15">
        <f>'RSF.2'!R7/'RSF.2'!R$17</f>
        <v>0.1400804493338209</v>
      </c>
      <c r="S6" s="15">
        <f>'RSF.2'!S7/'RSF.2'!S$17</f>
        <v>0.14008045032380487</v>
      </c>
      <c r="T6" s="15">
        <f>'RSF.2'!T7/'RSF.2'!T$17</f>
        <v>0.12908828088070284</v>
      </c>
      <c r="U6" s="15">
        <f>'RSF.2'!U7/'RSF.2'!U$17</f>
        <v>0.129088280014902</v>
      </c>
      <c r="V6" s="15">
        <f>'RSF.2'!V7/'RSF.2'!V$17</f>
        <v>0.12908827868117603</v>
      </c>
      <c r="W6" s="15">
        <f>'RSF.2'!W7/'RSF.2'!W$17</f>
        <v>0.12908827868117603</v>
      </c>
    </row>
    <row r="7" spans="2:23" ht="12.75">
      <c r="B7" s="26"/>
      <c r="C7" s="204"/>
      <c r="D7" s="5" t="s">
        <v>2</v>
      </c>
      <c r="E7" s="15">
        <v>0.3038832150791944</v>
      </c>
      <c r="F7" s="15">
        <v>0.3038832303605539</v>
      </c>
      <c r="G7" s="15">
        <v>0.30388317941094317</v>
      </c>
      <c r="H7" s="15">
        <v>0.2701691045267096</v>
      </c>
      <c r="I7" s="15">
        <v>0.27016909145380746</v>
      </c>
      <c r="J7" s="15">
        <v>0.2701690959547669</v>
      </c>
      <c r="K7" s="15">
        <v>0.2701690952770068</v>
      </c>
      <c r="L7" s="15">
        <v>0.270169096935588</v>
      </c>
      <c r="M7" s="15">
        <v>0.27016909333333333</v>
      </c>
      <c r="N7" s="15">
        <v>0.2830179934097241</v>
      </c>
      <c r="O7" s="15">
        <v>0.28301799342824463</v>
      </c>
      <c r="P7" s="15">
        <v>0.28301799340972406</v>
      </c>
      <c r="Q7" s="15">
        <f>'RSF.2'!Q8/'RSF.2'!Q$17</f>
        <v>0.2830179956546545</v>
      </c>
      <c r="R7" s="15">
        <f>'RSF.2'!R8/'RSF.2'!R$17</f>
        <v>0.2830179956546545</v>
      </c>
      <c r="S7" s="15">
        <f>'RSF.2'!S8/'RSF.2'!S$17</f>
        <v>0.2830179934035776</v>
      </c>
      <c r="T7" s="15">
        <f>'RSF.2'!T8/'RSF.2'!T$17</f>
        <v>0.2769560488054207</v>
      </c>
      <c r="U7" s="15">
        <f>'RSF.2'!U8/'RSF.2'!U$17</f>
        <v>0.27695605001754187</v>
      </c>
      <c r="V7" s="15">
        <f>'RSF.2'!V8/'RSF.2'!V$17</f>
        <v>0.2769560471560623</v>
      </c>
      <c r="W7" s="15">
        <f>'RSF.2'!W8/'RSF.2'!W$17</f>
        <v>0.2769560471560623</v>
      </c>
    </row>
    <row r="8" spans="2:23" ht="12.75">
      <c r="B8" s="26"/>
      <c r="C8" s="204"/>
      <c r="D8" s="5" t="s">
        <v>3</v>
      </c>
      <c r="E8" s="15">
        <v>0.11871765928474162</v>
      </c>
      <c r="F8" s="15">
        <v>0.11871765833930277</v>
      </c>
      <c r="G8" s="15">
        <v>0.11871765336927173</v>
      </c>
      <c r="H8" s="15">
        <v>0.10597517525384098</v>
      </c>
      <c r="I8" s="15">
        <v>0.1059751675166201</v>
      </c>
      <c r="J8" s="15">
        <v>0.10597517225035456</v>
      </c>
      <c r="K8" s="15">
        <v>0.10597517113539877</v>
      </c>
      <c r="L8" s="15">
        <v>0.10597517474633567</v>
      </c>
      <c r="M8" s="15">
        <v>0.10597518666666667</v>
      </c>
      <c r="N8" s="15">
        <v>0.09742222487003195</v>
      </c>
      <c r="O8" s="15">
        <v>0.09742222486029363</v>
      </c>
      <c r="P8" s="15">
        <v>0.09742222487003192</v>
      </c>
      <c r="Q8" s="15">
        <f>'RSF.2'!Q9/'RSF.2'!Q$17</f>
        <v>0.09742222483286198</v>
      </c>
      <c r="R8" s="15">
        <f>'RSF.2'!R9/'RSF.2'!R$17</f>
        <v>0.09742222483286198</v>
      </c>
      <c r="S8" s="15">
        <f>'RSF.2'!S9/'RSF.2'!S$17</f>
        <v>0.09742222487172167</v>
      </c>
      <c r="T8" s="15">
        <f>'RSF.2'!T9/'RSF.2'!T$17</f>
        <v>0.08380694921602388</v>
      </c>
      <c r="U8" s="15">
        <f>'RSF.2'!U9/'RSF.2'!U$17</f>
        <v>0.08380695002410471</v>
      </c>
      <c r="V8" s="15">
        <f>'RSF.2'!V9/'RSF.2'!V$17</f>
        <v>0.08380694915822048</v>
      </c>
      <c r="W8" s="15">
        <f>'RSF.2'!W9/'RSF.2'!W$17</f>
        <v>0.08380694915822048</v>
      </c>
    </row>
    <row r="9" spans="2:23" ht="12.75">
      <c r="B9" s="26"/>
      <c r="C9" s="204"/>
      <c r="D9" s="5" t="s">
        <v>4</v>
      </c>
      <c r="E9" s="15">
        <v>0.21751800688024073</v>
      </c>
      <c r="F9" s="15">
        <v>0.21751790271310886</v>
      </c>
      <c r="G9" s="15">
        <v>0.21751790178352154</v>
      </c>
      <c r="H9" s="15">
        <v>0.224246555511537</v>
      </c>
      <c r="I9" s="15">
        <v>0.22424656060550538</v>
      </c>
      <c r="J9" s="15">
        <v>0.2242465643767428</v>
      </c>
      <c r="K9" s="15">
        <v>0.22424656645733648</v>
      </c>
      <c r="L9" s="15">
        <v>0.22424656298995416</v>
      </c>
      <c r="M9" s="15">
        <v>0.22424655999999998</v>
      </c>
      <c r="N9" s="15">
        <v>0.2136609148686141</v>
      </c>
      <c r="O9" s="15">
        <v>0.21366091487438318</v>
      </c>
      <c r="P9" s="15">
        <v>0.21366091486861408</v>
      </c>
      <c r="Q9" s="15">
        <f>'RSF.2'!Q10/'RSF.2'!Q$17</f>
        <v>0.2136609164464298</v>
      </c>
      <c r="R9" s="15">
        <f>'RSF.2'!R10/'RSF.2'!R$17</f>
        <v>0.2136609164464298</v>
      </c>
      <c r="S9" s="15">
        <f>'RSF.2'!S10/'RSF.2'!S$17</f>
        <v>0.21366091485058233</v>
      </c>
      <c r="T9" s="15">
        <f>'RSF.2'!T10/'RSF.2'!T$17</f>
        <v>0.20665771956209614</v>
      </c>
      <c r="U9" s="15">
        <f>'RSF.2'!U10/'RSF.2'!U$17</f>
        <v>0.20665772002385663</v>
      </c>
      <c r="V9" s="15">
        <f>'RSF.2'!V10/'RSF.2'!V$17</f>
        <v>0.20665771788869172</v>
      </c>
      <c r="W9" s="15">
        <f>'RSF.2'!W10/'RSF.2'!W$17</f>
        <v>0.20665771788869172</v>
      </c>
    </row>
    <row r="10" spans="2:23" ht="12.75">
      <c r="B10" s="26"/>
      <c r="C10" s="204"/>
      <c r="D10" s="5" t="s">
        <v>5</v>
      </c>
      <c r="E10" s="15">
        <v>0.06955206765570127</v>
      </c>
      <c r="F10" s="15">
        <v>0.06955205460542023</v>
      </c>
      <c r="G10" s="15">
        <v>0.06955205285089856</v>
      </c>
      <c r="H10" s="15">
        <v>0.06378768838131824</v>
      </c>
      <c r="I10" s="15">
        <v>0.06378768852267933</v>
      </c>
      <c r="J10" s="15">
        <v>0.06378768941404156</v>
      </c>
      <c r="K10" s="15">
        <v>0.06378768934600916</v>
      </c>
      <c r="L10" s="15">
        <v>0.06378769418383592</v>
      </c>
      <c r="M10" s="15">
        <v>0.06378769333333333</v>
      </c>
      <c r="N10" s="15">
        <v>0.054315126571151506</v>
      </c>
      <c r="O10" s="15">
        <v>0.05431512655203822</v>
      </c>
      <c r="P10" s="15">
        <v>0.054315126571151506</v>
      </c>
      <c r="Q10" s="15">
        <f>'RSF.2'!Q11/'RSF.2'!Q$17</f>
        <v>0.05431512760190986</v>
      </c>
      <c r="R10" s="15">
        <f>'RSF.2'!R11/'RSF.2'!R$17</f>
        <v>0.05431512760190986</v>
      </c>
      <c r="S10" s="15">
        <f>'RSF.2'!S11/'RSF.2'!S$17</f>
        <v>0.054315126576951506</v>
      </c>
      <c r="T10" s="15">
        <f>'RSF.2'!T11/'RSF.2'!T$17</f>
        <v>0.04903897316583423</v>
      </c>
      <c r="U10" s="15">
        <f>'RSF.2'!U11/'RSF.2'!U$17</f>
        <v>0.04903896999123106</v>
      </c>
      <c r="V10" s="15">
        <f>'RSF.2'!V11/'RSF.2'!V$17</f>
        <v>0.0490389694845658</v>
      </c>
      <c r="W10" s="15">
        <f>'RSF.2'!W11/'RSF.2'!W$17</f>
        <v>0.0490389694845658</v>
      </c>
    </row>
    <row r="11" spans="2:23" ht="12.75">
      <c r="B11" s="26"/>
      <c r="C11" s="204"/>
      <c r="D11" s="5" t="s">
        <v>6</v>
      </c>
      <c r="E11" s="15">
        <v>0.08764575718483479</v>
      </c>
      <c r="F11" s="15">
        <v>0.08764579527817573</v>
      </c>
      <c r="G11" s="15">
        <v>0.08764579022835872</v>
      </c>
      <c r="H11" s="15">
        <v>0.09733809498573992</v>
      </c>
      <c r="I11" s="15">
        <v>0.09733809490347195</v>
      </c>
      <c r="J11" s="15">
        <v>0.09733809244613133</v>
      </c>
      <c r="K11" s="15">
        <v>0.09733809782241838</v>
      </c>
      <c r="L11" s="15">
        <v>0.09733809463117458</v>
      </c>
      <c r="M11" s="15">
        <v>0.09733809333333333</v>
      </c>
      <c r="N11" s="15">
        <v>0.10256451148721937</v>
      </c>
      <c r="O11" s="15">
        <v>0.1025645115275836</v>
      </c>
      <c r="P11" s="15">
        <v>0.10256451148721935</v>
      </c>
      <c r="Q11" s="15">
        <f>'RSF.2'!Q12/'RSF.2'!Q$17</f>
        <v>0.10256450971251219</v>
      </c>
      <c r="R11" s="15">
        <f>'RSF.2'!R12/'RSF.2'!R$17</f>
        <v>0.10256450971251219</v>
      </c>
      <c r="S11" s="15">
        <f>'RSF.2'!S12/'RSF.2'!S$17</f>
        <v>0.10256451150923149</v>
      </c>
      <c r="T11" s="15">
        <f>'RSF.2'!T12/'RSF.2'!T$17</f>
        <v>0.11172032965214665</v>
      </c>
      <c r="U11" s="15">
        <f>'RSF.2'!U12/'RSF.2'!U$17</f>
        <v>0.11172032999846701</v>
      </c>
      <c r="V11" s="15">
        <f>'RSF.2'!V12/'RSF.2'!V$17</f>
        <v>0.11172032884418481</v>
      </c>
      <c r="W11" s="15">
        <f>'RSF.2'!W12/'RSF.2'!W$17</f>
        <v>0.11172032884418481</v>
      </c>
    </row>
    <row r="12" spans="2:23" ht="12.75">
      <c r="B12" s="26"/>
      <c r="C12" s="205"/>
      <c r="D12" s="20" t="s">
        <v>7</v>
      </c>
      <c r="E12" s="82">
        <v>0.9821345767935207</v>
      </c>
      <c r="F12" s="82">
        <v>0.9821344873000237</v>
      </c>
      <c r="G12" s="82">
        <v>0.9821344500500496</v>
      </c>
      <c r="H12" s="82">
        <v>0.9656562575331524</v>
      </c>
      <c r="I12" s="82">
        <v>0.965656239293657</v>
      </c>
      <c r="J12" s="82">
        <v>0.9656562501093326</v>
      </c>
      <c r="K12" s="82">
        <v>0.9656562523244574</v>
      </c>
      <c r="L12" s="82">
        <v>0.9656562595420833</v>
      </c>
      <c r="M12" s="82">
        <v>0.96565626</v>
      </c>
      <c r="N12" s="82">
        <v>0.9669253069845882</v>
      </c>
      <c r="O12" s="82">
        <v>0.9669253070262941</v>
      </c>
      <c r="P12" s="82">
        <v>0.9669253069845881</v>
      </c>
      <c r="Q12" s="82">
        <f>'RSF.2'!Q13/'RSF.2'!Q$17</f>
        <v>0.9669253088904565</v>
      </c>
      <c r="R12" s="82">
        <f>'RSF.2'!R13/'RSF.2'!R$17</f>
        <v>0.9669253088904565</v>
      </c>
      <c r="S12" s="82">
        <f>'RSF.2'!S13/'RSF.2'!S$17</f>
        <v>0.9669253069571759</v>
      </c>
      <c r="T12" s="82">
        <f>'RSF.2'!T13/'RSF.2'!T$17</f>
        <v>0.95658825136584</v>
      </c>
      <c r="U12" s="82">
        <f>'RSF.2'!U13/'RSF.2'!U$17</f>
        <v>0.9565882500959987</v>
      </c>
      <c r="V12" s="82">
        <f>'RSF.2'!V13/'RSF.2'!V$17</f>
        <v>0.9565882402126338</v>
      </c>
      <c r="W12" s="82">
        <f>'RSF.2'!W13/'RSF.2'!W$17</f>
        <v>0.9565882402126338</v>
      </c>
    </row>
    <row r="13" spans="2:23" ht="12.75">
      <c r="B13" s="26"/>
      <c r="C13" s="91" t="s">
        <v>100</v>
      </c>
      <c r="D13" s="9"/>
      <c r="E13" s="83">
        <v>0.015627463627893638</v>
      </c>
      <c r="F13" s="83">
        <v>0.01562748962810411</v>
      </c>
      <c r="G13" s="83">
        <v>0.01562748952011782</v>
      </c>
      <c r="H13" s="83">
        <v>0.03059606178913701</v>
      </c>
      <c r="I13" s="83">
        <v>0.030596128606496572</v>
      </c>
      <c r="J13" s="83">
        <v>0.030596131176019645</v>
      </c>
      <c r="K13" s="83">
        <v>0.030596139074563218</v>
      </c>
      <c r="L13" s="83">
        <v>0.03059612707461503</v>
      </c>
      <c r="M13" s="83">
        <v>0.030596126666666668</v>
      </c>
      <c r="N13" s="83">
        <v>0.029917277949269527</v>
      </c>
      <c r="O13" s="83">
        <v>0.02991727788241422</v>
      </c>
      <c r="P13" s="83">
        <v>0.029917277949269523</v>
      </c>
      <c r="Q13" s="83">
        <f>'RSF.2'!Q14/'RSF.2'!Q$17</f>
        <v>0.029917278969195632</v>
      </c>
      <c r="R13" s="83">
        <f>'RSF.2'!R14/'RSF.2'!R$17</f>
        <v>0.029917278969195632</v>
      </c>
      <c r="S13" s="83">
        <f>'RSF.2'!S14/'RSF.2'!S$17</f>
        <v>0.029917277920351096</v>
      </c>
      <c r="T13" s="83">
        <f>'RSF.2'!T14/'RSF.2'!T$17</f>
        <v>0.03627381131731877</v>
      </c>
      <c r="U13" s="83">
        <f>'RSF.2'!U14/'RSF.2'!U$17</f>
        <v>0.03627381131731877</v>
      </c>
      <c r="V13" s="83">
        <f>'RSF.2'!V14/'RSF.2'!V$17</f>
        <v>0.03627381977371046</v>
      </c>
      <c r="W13" s="83">
        <f>'RSF.2'!W14/'RSF.2'!W$17</f>
        <v>0.03627381977371046</v>
      </c>
    </row>
    <row r="14" spans="2:23" ht="12.75">
      <c r="B14" s="26"/>
      <c r="C14" s="89" t="s">
        <v>18</v>
      </c>
      <c r="E14" s="15">
        <v>0.0008151472801548053</v>
      </c>
      <c r="F14" s="15">
        <v>0.0008151899773161413</v>
      </c>
      <c r="G14" s="15">
        <v>0.0008151835903328641</v>
      </c>
      <c r="H14" s="15">
        <v>0.0024142844401991302</v>
      </c>
      <c r="I14" s="15">
        <v>0.002414291607960054</v>
      </c>
      <c r="J14" s="15">
        <v>0.002414293751985314</v>
      </c>
      <c r="K14" s="15">
        <v>0.002414288549306872</v>
      </c>
      <c r="L14" s="15">
        <v>0.002414286698857156</v>
      </c>
      <c r="M14" s="15">
        <v>0.0024142866666666666</v>
      </c>
      <c r="N14" s="15">
        <v>0.0008792101497664399</v>
      </c>
      <c r="O14" s="15">
        <v>0.0008792101213186925</v>
      </c>
      <c r="P14" s="15">
        <v>0.0008792101497664399</v>
      </c>
      <c r="Q14" s="15">
        <f>'RSF.2'!Q15/'RSF.2'!Q$17</f>
        <v>0.0008792121265406796</v>
      </c>
      <c r="R14" s="15">
        <f>'RSF.2'!R15/'RSF.2'!R$17</f>
        <v>0.0008792121265406796</v>
      </c>
      <c r="S14" s="15">
        <f>'RSF.2'!S15/'RSF.2'!S$17</f>
        <v>0.0008792101586794107</v>
      </c>
      <c r="T14" s="15">
        <f>'RSF.2'!T15/'RSF.2'!T$17</f>
        <v>0.0018899800290782082</v>
      </c>
      <c r="U14" s="15">
        <f>'RSF.2'!U15/'RSF.2'!U$17</f>
        <v>0.0018899800290782082</v>
      </c>
      <c r="V14" s="15">
        <f>'RSF.2'!V15/'RSF.2'!V$17</f>
        <v>0.001889980009551142</v>
      </c>
      <c r="W14" s="15">
        <f>'RSF.2'!W15/'RSF.2'!W$17</f>
        <v>0.001889980009551142</v>
      </c>
    </row>
    <row r="15" spans="2:23" ht="12.75">
      <c r="B15" s="26"/>
      <c r="C15" s="91" t="s">
        <v>65</v>
      </c>
      <c r="D15" s="9"/>
      <c r="E15" s="83">
        <v>0.0014229018848993047</v>
      </c>
      <c r="F15" s="83">
        <v>0.0014228696573543457</v>
      </c>
      <c r="G15" s="83">
        <v>0.0014228768394996868</v>
      </c>
      <c r="H15" s="83">
        <v>0.0013333316099311912</v>
      </c>
      <c r="I15" s="83">
        <v>0.001333340491886447</v>
      </c>
      <c r="J15" s="83">
        <v>0.0013333249626624665</v>
      </c>
      <c r="K15" s="83">
        <v>0.0013333200516725946</v>
      </c>
      <c r="L15" s="83">
        <v>0.001333326684444356</v>
      </c>
      <c r="M15" s="83">
        <v>0.0013333266666666667</v>
      </c>
      <c r="N15" s="83">
        <v>0.0022782049163759324</v>
      </c>
      <c r="O15" s="83">
        <v>0.0022782049699731164</v>
      </c>
      <c r="P15" s="83">
        <v>0.002278204916375932</v>
      </c>
      <c r="Q15" s="83">
        <f>'RSF.2'!Q16/'RSF.2'!Q$17</f>
        <v>0.002278200013807273</v>
      </c>
      <c r="R15" s="83">
        <f>'RSF.2'!R16/'RSF.2'!R$17</f>
        <v>0.002278200013807273</v>
      </c>
      <c r="S15" s="83">
        <f>'RSF.2'!S16/'RSF.2'!S$17</f>
        <v>0.002278204963793466</v>
      </c>
      <c r="T15" s="83">
        <f>'RSF.2'!T16/'RSF.2'!T$17</f>
        <v>0.005247957287763112</v>
      </c>
      <c r="U15" s="83">
        <f>'RSF.2'!U16/'RSF.2'!U$17</f>
        <v>0.005247957287763112</v>
      </c>
      <c r="V15" s="83">
        <f>'RSF.2'!V16/'RSF.2'!V$17</f>
        <v>0.005247960004104536</v>
      </c>
      <c r="W15" s="83">
        <f>'RSF.2'!W16/'RSF.2'!W$17</f>
        <v>0.005247960004104536</v>
      </c>
    </row>
    <row r="16" spans="2:23" ht="12.75">
      <c r="B16" s="26"/>
      <c r="C16" s="114" t="s">
        <v>7</v>
      </c>
      <c r="D16" s="121"/>
      <c r="E16" s="122">
        <v>1</v>
      </c>
      <c r="F16" s="122">
        <v>1</v>
      </c>
      <c r="G16" s="122">
        <v>1</v>
      </c>
      <c r="H16" s="122">
        <v>1</v>
      </c>
      <c r="I16" s="122">
        <v>1</v>
      </c>
      <c r="J16" s="122">
        <v>1</v>
      </c>
      <c r="K16" s="122">
        <v>1</v>
      </c>
      <c r="L16" s="122">
        <v>1</v>
      </c>
      <c r="M16" s="122">
        <v>1</v>
      </c>
      <c r="N16" s="122">
        <v>1</v>
      </c>
      <c r="O16" s="122">
        <v>1</v>
      </c>
      <c r="P16" s="122">
        <v>1</v>
      </c>
      <c r="Q16" s="122">
        <f>'RSF.2'!Q17/'RSF.2'!Q$17</f>
        <v>1</v>
      </c>
      <c r="R16" s="122">
        <f>'RSF.2'!R17/'RSF.2'!R$17</f>
        <v>1</v>
      </c>
      <c r="S16" s="122">
        <f>'RSF.2'!S17/'RSF.2'!S$17</f>
        <v>1</v>
      </c>
      <c r="T16" s="122">
        <f>'RSF.2'!T17/'RSF.2'!T$17</f>
        <v>1</v>
      </c>
      <c r="U16" s="122">
        <f>'RSF.2'!U17/'RSF.2'!U$17</f>
        <v>1</v>
      </c>
      <c r="V16" s="122">
        <f>'RSF.2'!V17/'RSF.2'!V$17</f>
        <v>1</v>
      </c>
      <c r="W16" s="122">
        <f>'RSF.2'!W17/'RSF.2'!W$17</f>
        <v>1</v>
      </c>
    </row>
    <row r="17" spans="2:23" ht="12.75">
      <c r="B17" s="107" t="s">
        <v>66</v>
      </c>
      <c r="C17" s="203" t="s">
        <v>11</v>
      </c>
      <c r="D17" s="20" t="s">
        <v>1</v>
      </c>
      <c r="E17" s="82">
        <v>0.015970973984089445</v>
      </c>
      <c r="F17" s="82">
        <v>0.013777756889862406</v>
      </c>
      <c r="G17" s="82">
        <v>0.01705358896973201</v>
      </c>
      <c r="H17" s="82">
        <v>0.031223380505714816</v>
      </c>
      <c r="I17" s="82">
        <v>0.035083077777188006</v>
      </c>
      <c r="J17" s="82">
        <v>0.029288187086645875</v>
      </c>
      <c r="K17" s="82">
        <v>0.044005518450026995</v>
      </c>
      <c r="L17" s="82">
        <v>0.05275455831185413</v>
      </c>
      <c r="M17" s="82">
        <v>0.05108512383452487</v>
      </c>
      <c r="N17" s="82">
        <v>0.049363043492947775</v>
      </c>
      <c r="O17" s="82">
        <v>0.059829913599999986</v>
      </c>
      <c r="P17" s="82">
        <v>0.06241916117037118</v>
      </c>
      <c r="Q17" s="82">
        <f>'RSF.2'!Q18/'RSF.2'!Q$30</f>
        <v>0.0661965057840466</v>
      </c>
      <c r="R17" s="82">
        <f>'RSF.2'!R18/'RSF.2'!R$30</f>
        <v>0.06872341516595773</v>
      </c>
      <c r="S17" s="82">
        <f>'RSF.2'!S18/'RSF.2'!S$30</f>
        <v>0.06844750006349207</v>
      </c>
      <c r="T17" s="82">
        <f>'RSF.2'!T18/'RSF.2'!T$30</f>
        <v>0.07339151068585988</v>
      </c>
      <c r="U17" s="82">
        <f>'RSF.2'!U18/'RSF.2'!U$30</f>
        <v>0.08529242089746242</v>
      </c>
      <c r="V17" s="82">
        <f>'RSF.2'!V18/'RSF.2'!V$30</f>
        <v>0.08720115998088951</v>
      </c>
      <c r="W17" s="82">
        <f>'RSF.2'!W18/'RSF.2'!W$30</f>
        <v>0.07845026006349207</v>
      </c>
    </row>
    <row r="18" spans="2:23" ht="12.75">
      <c r="B18" s="26"/>
      <c r="C18" s="204"/>
      <c r="D18" s="7" t="s">
        <v>9</v>
      </c>
      <c r="E18" s="47">
        <v>0.03657557514513008</v>
      </c>
      <c r="F18" s="47">
        <v>0.03324297182386002</v>
      </c>
      <c r="G18" s="47">
        <v>0.0343279176853351</v>
      </c>
      <c r="H18" s="47">
        <v>0.02497797152781557</v>
      </c>
      <c r="I18" s="47">
        <v>0.034480559147786485</v>
      </c>
      <c r="J18" s="47">
        <v>0.03538088634430184</v>
      </c>
      <c r="K18" s="47">
        <v>0.02956166439051539</v>
      </c>
      <c r="L18" s="47">
        <v>0.028885311075670043</v>
      </c>
      <c r="M18" s="47">
        <v>0.03133505300675794</v>
      </c>
      <c r="N18" s="47">
        <v>0.032229545632222266</v>
      </c>
      <c r="O18" s="47">
        <v>0.03091291752727272</v>
      </c>
      <c r="P18" s="47">
        <v>0.03293468425806303</v>
      </c>
      <c r="Q18" s="47">
        <f>'RSF.2'!Q19/'RSF.2'!Q$30</f>
        <v>0.03035122626198366</v>
      </c>
      <c r="R18" s="47">
        <f>'RSF.2'!R19/'RSF.2'!R$30</f>
        <v>0.02630201403472037</v>
      </c>
      <c r="S18" s="47">
        <f>'RSF.2'!S19/'RSF.2'!S$30</f>
        <v>0.023926010031746034</v>
      </c>
      <c r="T18" s="47">
        <f>'RSF.2'!T19/'RSF.2'!T$30</f>
        <v>0.024052420298671294</v>
      </c>
      <c r="U18" s="47">
        <f>'RSF.2'!U19/'RSF.2'!U$30</f>
        <v>0.025683710219383583</v>
      </c>
      <c r="V18" s="47">
        <f>'RSF.2'!V19/'RSF.2'!V$30</f>
        <v>0.02713063997146508</v>
      </c>
      <c r="W18" s="47">
        <f>'RSF.2'!W19/'RSF.2'!W$30</f>
        <v>0.028656530031746032</v>
      </c>
    </row>
    <row r="19" spans="2:23" ht="12.75">
      <c r="B19" s="26"/>
      <c r="C19" s="204"/>
      <c r="D19" s="7" t="s">
        <v>8</v>
      </c>
      <c r="E19" s="47">
        <v>0.17033304665663299</v>
      </c>
      <c r="F19" s="47">
        <v>0.1645505060870047</v>
      </c>
      <c r="G19" s="47">
        <v>0.15496422296919107</v>
      </c>
      <c r="H19" s="47">
        <v>0.17406635330433481</v>
      </c>
      <c r="I19" s="47">
        <v>0.17195619913691373</v>
      </c>
      <c r="J19" s="47">
        <v>0.16682649805875208</v>
      </c>
      <c r="K19" s="47">
        <v>0.1368705062881063</v>
      </c>
      <c r="L19" s="47">
        <v>0.1295568278541815</v>
      </c>
      <c r="M19" s="47">
        <v>0.1221887743029429</v>
      </c>
      <c r="N19" s="47">
        <v>0.11075775577430302</v>
      </c>
      <c r="O19" s="47">
        <v>0.11547882225454544</v>
      </c>
      <c r="P19" s="47">
        <v>0.12077839409269851</v>
      </c>
      <c r="Q19" s="47">
        <f>'RSF.2'!Q20/'RSF.2'!Q$30</f>
        <v>0.12374007835013233</v>
      </c>
      <c r="R19" s="47">
        <f>'RSF.2'!R20/'RSF.2'!R$30</f>
        <v>0.1176395764703887</v>
      </c>
      <c r="S19" s="47">
        <f>'RSF.2'!S20/'RSF.2'!S$30</f>
        <v>0.11504626996825397</v>
      </c>
      <c r="T19" s="47">
        <f>'RSF.2'!T20/'RSF.2'!T$30</f>
        <v>0.10893686112865253</v>
      </c>
      <c r="U19" s="47">
        <f>'RSF.2'!U20/'RSF.2'!U$30</f>
        <v>0.10593707100408313</v>
      </c>
      <c r="V19" s="47">
        <f>'RSF.2'!V20/'RSF.2'!V$30</f>
        <v>0.1088596199458427</v>
      </c>
      <c r="W19" s="47">
        <f>'RSF.2'!W20/'RSF.2'!W$30</f>
        <v>0.09712270006349207</v>
      </c>
    </row>
    <row r="20" spans="2:23" ht="12.75">
      <c r="B20" s="26"/>
      <c r="C20" s="204"/>
      <c r="D20" s="7" t="s">
        <v>2</v>
      </c>
      <c r="E20" s="47">
        <v>0.21304558159535583</v>
      </c>
      <c r="F20" s="47">
        <v>0.2565087666727024</v>
      </c>
      <c r="G20" s="47">
        <v>0.2979473762745194</v>
      </c>
      <c r="H20" s="47">
        <v>0.3399510682619054</v>
      </c>
      <c r="I20" s="47">
        <v>0.32707276751514613</v>
      </c>
      <c r="J20" s="47">
        <v>0.3008760382650749</v>
      </c>
      <c r="K20" s="47">
        <v>0.30212845014140566</v>
      </c>
      <c r="L20" s="47">
        <v>0.3150136699195626</v>
      </c>
      <c r="M20" s="47">
        <v>0.3203484195592886</v>
      </c>
      <c r="N20" s="47">
        <v>0.32961618532592196</v>
      </c>
      <c r="O20" s="47">
        <v>0.3183742344727272</v>
      </c>
      <c r="P20" s="47">
        <v>0.3017581911938428</v>
      </c>
      <c r="Q20" s="47">
        <f>'RSF.2'!Q21/'RSF.2'!Q$30</f>
        <v>0.2945548094059359</v>
      </c>
      <c r="R20" s="47">
        <f>'RSF.2'!R21/'RSF.2'!R$30</f>
        <v>0.30012835467008947</v>
      </c>
      <c r="S20" s="47">
        <f>'RSF.2'!S21/'RSF.2'!S$30</f>
        <v>0.29916474958730155</v>
      </c>
      <c r="T20" s="47">
        <f>'RSF.2'!T21/'RSF.2'!T$30</f>
        <v>0.3042159830380484</v>
      </c>
      <c r="U20" s="47">
        <f>'RSF.2'!U21/'RSF.2'!U$30</f>
        <v>0.3129719231871541</v>
      </c>
      <c r="V20" s="47">
        <f>'RSF.2'!V21/'RSF.2'!V$30</f>
        <v>0.3084812003434339</v>
      </c>
      <c r="W20" s="47">
        <f>'RSF.2'!W21/'RSF.2'!W$30</f>
        <v>0.3819480297142857</v>
      </c>
    </row>
    <row r="21" spans="2:23" ht="12.75">
      <c r="B21" s="26"/>
      <c r="C21" s="204"/>
      <c r="D21" s="7" t="s">
        <v>3</v>
      </c>
      <c r="E21" s="47">
        <v>0.1475841754461406</v>
      </c>
      <c r="F21" s="47">
        <v>0.17073396337917496</v>
      </c>
      <c r="G21" s="47">
        <v>0.15353860117406773</v>
      </c>
      <c r="H21" s="47">
        <v>0.11145157351063109</v>
      </c>
      <c r="I21" s="47">
        <v>0.10281111702298677</v>
      </c>
      <c r="J21" s="47">
        <v>0.11909388732118983</v>
      </c>
      <c r="K21" s="47">
        <v>0.1380697122368181</v>
      </c>
      <c r="L21" s="47">
        <v>0.1316962997857184</v>
      </c>
      <c r="M21" s="47">
        <v>0.11609281143260936</v>
      </c>
      <c r="N21" s="47">
        <v>0.09918550254367538</v>
      </c>
      <c r="O21" s="47">
        <v>0.1001682125090909</v>
      </c>
      <c r="P21" s="47">
        <v>0.11167322861851035</v>
      </c>
      <c r="Q21" s="47">
        <f>'RSF.2'!Q22/'RSF.2'!Q$30</f>
        <v>0.1150278117996292</v>
      </c>
      <c r="R21" s="47">
        <f>'RSF.2'!R22/'RSF.2'!R$30</f>
        <v>0.11401522970707278</v>
      </c>
      <c r="S21" s="47">
        <f>'RSF.2'!S22/'RSF.2'!S$30</f>
        <v>0.11578090006349208</v>
      </c>
      <c r="T21" s="47">
        <f>'RSF.2'!T22/'RSF.2'!T$30</f>
        <v>0.11326584110748826</v>
      </c>
      <c r="U21" s="47">
        <f>'RSF.2'!U22/'RSF.2'!U$30</f>
        <v>0.10695927101407797</v>
      </c>
      <c r="V21" s="47">
        <f>'RSF.2'!V22/'RSF.2'!V$30</f>
        <v>0.10793914998717331</v>
      </c>
      <c r="W21" s="47">
        <f>'RSF.2'!W22/'RSF.2'!W$30</f>
        <v>0.09492136</v>
      </c>
    </row>
    <row r="22" spans="2:23" ht="12.75">
      <c r="B22" s="26"/>
      <c r="C22" s="204"/>
      <c r="D22" s="7" t="s">
        <v>4</v>
      </c>
      <c r="E22" s="47">
        <v>0.2161821113738981</v>
      </c>
      <c r="F22" s="47">
        <v>0.18044831807384612</v>
      </c>
      <c r="G22" s="47">
        <v>0.1581098299660898</v>
      </c>
      <c r="H22" s="47">
        <v>0.139586886678854</v>
      </c>
      <c r="I22" s="47">
        <v>0.170286469342017</v>
      </c>
      <c r="J22" s="47">
        <v>0.17563892039622364</v>
      </c>
      <c r="K22" s="47">
        <v>0.17170089347972073</v>
      </c>
      <c r="L22" s="47">
        <v>0.16964949857121606</v>
      </c>
      <c r="M22" s="47">
        <v>0.16904227064801855</v>
      </c>
      <c r="N22" s="47">
        <v>0.16869333915002335</v>
      </c>
      <c r="O22" s="47">
        <v>0.16499676916363634</v>
      </c>
      <c r="P22" s="47">
        <v>0.1647604081390424</v>
      </c>
      <c r="Q22" s="47">
        <f>'RSF.2'!Q23/'RSF.2'!Q$30</f>
        <v>0.16015765119789804</v>
      </c>
      <c r="R22" s="47">
        <f>'RSF.2'!R23/'RSF.2'!R$30</f>
        <v>0.15984033759574234</v>
      </c>
      <c r="S22" s="47">
        <f>'RSF.2'!S23/'RSF.2'!S$30</f>
        <v>0.15600093003174603</v>
      </c>
      <c r="T22" s="47">
        <f>'RSF.2'!T23/'RSF.2'!T$30</f>
        <v>0.15261386155571655</v>
      </c>
      <c r="U22" s="47">
        <f>'RSF.2'!U23/'RSF.2'!U$30</f>
        <v>0.15776973157438343</v>
      </c>
      <c r="V22" s="47">
        <f>'RSF.2'!V23/'RSF.2'!V$30</f>
        <v>0.15807020000485633</v>
      </c>
      <c r="W22" s="47">
        <f>'RSF.2'!W23/'RSF.2'!W$30</f>
        <v>0.14195146006349207</v>
      </c>
    </row>
    <row r="23" spans="2:23" ht="12.75">
      <c r="B23" s="26"/>
      <c r="C23" s="204"/>
      <c r="D23" s="7" t="s">
        <v>5</v>
      </c>
      <c r="E23" s="47">
        <v>0.09439668888411094</v>
      </c>
      <c r="F23" s="47">
        <v>0.08218156429665131</v>
      </c>
      <c r="G23" s="47">
        <v>0.08364468092673423</v>
      </c>
      <c r="H23" s="47">
        <v>0.07161058992953273</v>
      </c>
      <c r="I23" s="47">
        <v>0.07744638466547785</v>
      </c>
      <c r="J23" s="47">
        <v>0.07189994181108267</v>
      </c>
      <c r="K23" s="47">
        <v>0.06837459755967887</v>
      </c>
      <c r="L23" s="47">
        <v>0.06366404596275053</v>
      </c>
      <c r="M23" s="47">
        <v>0.06620459727915236</v>
      </c>
      <c r="N23" s="47">
        <v>0.06726480770659916</v>
      </c>
      <c r="O23" s="47">
        <v>0.06324012843636362</v>
      </c>
      <c r="P23" s="47">
        <v>0.057168244759855096</v>
      </c>
      <c r="Q23" s="47">
        <f>'RSF.2'!Q24/'RSF.2'!Q$30</f>
        <v>0.05533642592884767</v>
      </c>
      <c r="R23" s="47">
        <f>'RSF.2'!R24/'RSF.2'!R$30</f>
        <v>0.05663161484350973</v>
      </c>
      <c r="S23" s="47">
        <f>'RSF.2'!S24/'RSF.2'!S$30</f>
        <v>0.0576166</v>
      </c>
      <c r="T23" s="47">
        <f>'RSF.2'!T24/'RSF.2'!T$30</f>
        <v>0.053673100588295726</v>
      </c>
      <c r="U23" s="47">
        <f>'RSF.2'!U24/'RSF.2'!U$30</f>
        <v>0.0520624905408015</v>
      </c>
      <c r="V23" s="47">
        <f>'RSF.2'!V24/'RSF.2'!V$30</f>
        <v>0.046591760022790564</v>
      </c>
      <c r="W23" s="47">
        <f>'RSF.2'!W24/'RSF.2'!W$30</f>
        <v>0.02796774996825397</v>
      </c>
    </row>
    <row r="24" spans="2:23" ht="12.75">
      <c r="B24" s="26"/>
      <c r="C24" s="204"/>
      <c r="D24" s="7" t="s">
        <v>6</v>
      </c>
      <c r="E24" s="47">
        <v>0.09725564394753816</v>
      </c>
      <c r="F24" s="47">
        <v>0.09073479577387786</v>
      </c>
      <c r="G24" s="47">
        <v>0.09173908404554272</v>
      </c>
      <c r="H24" s="47">
        <v>0.09468884020837974</v>
      </c>
      <c r="I24" s="47">
        <v>0.06367325497955038</v>
      </c>
      <c r="J24" s="47">
        <v>0.08221936978816462</v>
      </c>
      <c r="K24" s="47">
        <v>0.09165098003854402</v>
      </c>
      <c r="L24" s="47">
        <v>0.08870154916155043</v>
      </c>
      <c r="M24" s="47">
        <v>0.09655601972354311</v>
      </c>
      <c r="N24" s="47">
        <v>0.11507105016026409</v>
      </c>
      <c r="O24" s="47">
        <v>0.12031482167272724</v>
      </c>
      <c r="P24" s="47">
        <v>0.11901752012688686</v>
      </c>
      <c r="Q24" s="47">
        <f>'RSF.2'!Q25/'RSF.2'!Q$30</f>
        <v>0.1258605716551924</v>
      </c>
      <c r="R24" s="47">
        <f>'RSF.2'!R25/'RSF.2'!R$30</f>
        <v>0.12425425664678018</v>
      </c>
      <c r="S24" s="47">
        <f>'RSF.2'!S25/'RSF.2'!S$30</f>
        <v>0.13276426006349207</v>
      </c>
      <c r="T24" s="47">
        <f>'RSF.2'!T25/'RSF.2'!T$30</f>
        <v>0.11900315113184039</v>
      </c>
      <c r="U24" s="47">
        <f>'RSF.2'!U25/'RSF.2'!U$30</f>
        <v>0.11692010120671087</v>
      </c>
      <c r="V24" s="47">
        <f>'RSF.2'!V25/'RSF.2'!V$30</f>
        <v>0.11484567994700373</v>
      </c>
      <c r="W24" s="47">
        <f>'RSF.2'!W25/'RSF.2'!W$30</f>
        <v>0.11383942996825397</v>
      </c>
    </row>
    <row r="25" spans="2:23" ht="12.75">
      <c r="B25" s="26"/>
      <c r="C25" s="205"/>
      <c r="D25" s="20" t="s">
        <v>7</v>
      </c>
      <c r="E25" s="82">
        <v>0.9913437970328962</v>
      </c>
      <c r="F25" s="82">
        <v>0.9921786429969797</v>
      </c>
      <c r="G25" s="82">
        <v>0.991325302011212</v>
      </c>
      <c r="H25" s="82">
        <v>0.9875566639271681</v>
      </c>
      <c r="I25" s="82">
        <v>0.9828098295870664</v>
      </c>
      <c r="J25" s="82">
        <v>0.9812237290714355</v>
      </c>
      <c r="K25" s="82">
        <v>0.982362322584816</v>
      </c>
      <c r="L25" s="82">
        <v>0.9799217606425036</v>
      </c>
      <c r="M25" s="82">
        <v>0.9728530697868377</v>
      </c>
      <c r="N25" s="82">
        <v>0.972181229785957</v>
      </c>
      <c r="O25" s="82">
        <v>0.9733158196363636</v>
      </c>
      <c r="P25" s="82">
        <v>0.9705098323592702</v>
      </c>
      <c r="Q25" s="82">
        <f>'RSF.2'!Q26/'RSF.2'!Q$30</f>
        <v>0.9712250803836658</v>
      </c>
      <c r="R25" s="82">
        <f>'RSF.2'!R26/'RSF.2'!R$30</f>
        <v>0.9675347991342613</v>
      </c>
      <c r="S25" s="82">
        <f>'RSF.2'!S26/'RSF.2'!S$30</f>
        <v>0.9687472198095238</v>
      </c>
      <c r="T25" s="82">
        <f>'RSF.2'!T26/'RSF.2'!T$30</f>
        <v>0.9491527295345729</v>
      </c>
      <c r="U25" s="82">
        <f>'RSF.2'!U26/'RSF.2'!U$30</f>
        <v>0.963596719644057</v>
      </c>
      <c r="V25" s="82">
        <f>'RSF.2'!V26/'RSF.2'!V$30</f>
        <v>0.959119410203455</v>
      </c>
      <c r="W25" s="82">
        <f>'RSF.2'!W26/'RSF.2'!W$30</f>
        <v>0.9648575198730159</v>
      </c>
    </row>
    <row r="26" spans="2:23" ht="12.75">
      <c r="B26" s="26"/>
      <c r="C26" s="91" t="s">
        <v>100</v>
      </c>
      <c r="D26" s="9"/>
      <c r="E26" s="83">
        <v>0.006782627391958718</v>
      </c>
      <c r="F26" s="83">
        <v>0.005572827078594702</v>
      </c>
      <c r="G26" s="83">
        <v>0.005977886916944243</v>
      </c>
      <c r="H26" s="83">
        <v>0.008361290093423755</v>
      </c>
      <c r="I26" s="83">
        <v>0.011690387823149264</v>
      </c>
      <c r="J26" s="83">
        <v>0.013041564491644076</v>
      </c>
      <c r="K26" s="83">
        <v>0.013590131310019004</v>
      </c>
      <c r="L26" s="83">
        <v>0.016914207458745358</v>
      </c>
      <c r="M26" s="83">
        <v>0.02182025769635198</v>
      </c>
      <c r="N26" s="83">
        <v>0.024199424958425683</v>
      </c>
      <c r="O26" s="83">
        <v>0.02243246094545454</v>
      </c>
      <c r="P26" s="83">
        <v>0.023604328530629447</v>
      </c>
      <c r="Q26" s="83">
        <f>'RSF.2'!Q27/'RSF.2'!Q$30</f>
        <v>0.021521853046375296</v>
      </c>
      <c r="R26" s="83">
        <f>'RSF.2'!R27/'RSF.2'!R$30</f>
        <v>0.026254240700113084</v>
      </c>
      <c r="S26" s="83">
        <f>'RSF.2'!S27/'RSF.2'!S$30</f>
        <v>0.02431133003174603</v>
      </c>
      <c r="T26" s="83">
        <f>'RSF.2'!T27/'RSF.2'!T$30</f>
        <v>0.0441501803681986</v>
      </c>
      <c r="U26" s="83">
        <f>'RSF.2'!U27/'RSF.2'!U$30</f>
        <v>0.026938210295141873</v>
      </c>
      <c r="V26" s="83">
        <f>'RSF.2'!V27/'RSF.2'!V$30</f>
        <v>0.03294216981571328</v>
      </c>
      <c r="W26" s="83">
        <f>'RSF.2'!W27/'RSF.2'!W$30</f>
        <v>0.026736429968253966</v>
      </c>
    </row>
    <row r="27" spans="2:23" ht="12.75">
      <c r="B27" s="26"/>
      <c r="C27" s="89" t="s">
        <v>18</v>
      </c>
      <c r="D27" s="7"/>
      <c r="E27" s="47">
        <v>0</v>
      </c>
      <c r="F27" s="47">
        <v>0.0007054211527609553</v>
      </c>
      <c r="G27" s="47">
        <v>0.0009310243413471135</v>
      </c>
      <c r="H27" s="47">
        <v>0.0006280055823493962</v>
      </c>
      <c r="I27" s="47">
        <v>0.0012751072020056372</v>
      </c>
      <c r="J27" s="47">
        <v>0.0010942580180629167</v>
      </c>
      <c r="K27" s="47">
        <v>0.0009564555952076248</v>
      </c>
      <c r="L27" s="47">
        <v>0.0007591359757076488</v>
      </c>
      <c r="M27" s="47">
        <v>0.0018728241020259315</v>
      </c>
      <c r="N27" s="47">
        <v>0.001626292468190774</v>
      </c>
      <c r="O27" s="47">
        <v>0.0029434980363636353</v>
      </c>
      <c r="P27" s="47">
        <v>0.004410314526559835</v>
      </c>
      <c r="Q27" s="47">
        <f>'RSF.2'!Q28/'RSF.2'!Q$30</f>
        <v>0.005219239930410135</v>
      </c>
      <c r="R27" s="47">
        <f>'RSF.2'!R28/'RSF.2'!R$30</f>
        <v>0.004594200122512003</v>
      </c>
      <c r="S27" s="47">
        <f>'RSF.2'!S28/'RSF.2'!S$30</f>
        <v>0.004703940063492064</v>
      </c>
      <c r="T27" s="47">
        <f>'RSF.2'!T28/'RSF.2'!T$30</f>
        <v>0.004596070013193321</v>
      </c>
      <c r="U27" s="47">
        <f>'RSF.2'!U28/'RSF.2'!U$30</f>
        <v>0.006121280059852517</v>
      </c>
      <c r="V27" s="47">
        <f>'RSF.2'!V28/'RSF.2'!V$30</f>
        <v>0.004656230046754176</v>
      </c>
      <c r="W27" s="47">
        <f>'RSF.2'!W28/'RSF.2'!W$30</f>
        <v>0.004377660063492063</v>
      </c>
    </row>
    <row r="28" spans="2:23" ht="12.75">
      <c r="B28" s="26"/>
      <c r="C28" s="91" t="s">
        <v>65</v>
      </c>
      <c r="D28" s="9"/>
      <c r="E28" s="83">
        <v>0.00187293055256934</v>
      </c>
      <c r="F28" s="83">
        <v>0.0015431087716645897</v>
      </c>
      <c r="G28" s="83">
        <v>0.0017657539213785918</v>
      </c>
      <c r="H28" s="83">
        <v>0.003454059785332643</v>
      </c>
      <c r="I28" s="83">
        <v>0.004224675387778772</v>
      </c>
      <c r="J28" s="83">
        <v>0.004640448418857499</v>
      </c>
      <c r="K28" s="83">
        <v>0.0030910905099573653</v>
      </c>
      <c r="L28" s="83">
        <v>0.0024048959230433303</v>
      </c>
      <c r="M28" s="83">
        <v>0.003453848414784366</v>
      </c>
      <c r="N28" s="83">
        <v>0.001993052787426675</v>
      </c>
      <c r="O28" s="83">
        <v>0.0013082213818181813</v>
      </c>
      <c r="P28" s="83">
        <v>0.001475524583540295</v>
      </c>
      <c r="Q28" s="83">
        <f>'RSF.2'!Q29/'RSF.2'!Q$30</f>
        <v>0.0020338266395489787</v>
      </c>
      <c r="R28" s="83">
        <f>'RSF.2'!R29/'RSF.2'!R$30</f>
        <v>0.001616760043113601</v>
      </c>
      <c r="S28" s="83">
        <f>'RSF.2'!S29/'RSF.2'!S$30</f>
        <v>0.0022375100952380955</v>
      </c>
      <c r="T28" s="83">
        <f>'RSF.2'!T29/'RSF.2'!T$30</f>
        <v>0.0021010200840353714</v>
      </c>
      <c r="U28" s="83">
        <f>'RSF.2'!U29/'RSF.2'!U$30</f>
        <v>0.0033437900009488037</v>
      </c>
      <c r="V28" s="83">
        <f>'RSF.2'!V29/'RSF.2'!V$30</f>
        <v>0.0032821899340775146</v>
      </c>
      <c r="W28" s="83">
        <f>'RSF.2'!W29/'RSF.2'!W$30</f>
        <v>0.004028390095238095</v>
      </c>
    </row>
    <row r="29" spans="2:23" ht="12.75">
      <c r="B29" s="25"/>
      <c r="C29" s="116" t="s">
        <v>7</v>
      </c>
      <c r="D29" s="123"/>
      <c r="E29" s="124">
        <v>1</v>
      </c>
      <c r="F29" s="124">
        <v>1</v>
      </c>
      <c r="G29" s="124">
        <v>1</v>
      </c>
      <c r="H29" s="124">
        <v>1</v>
      </c>
      <c r="I29" s="124">
        <v>1</v>
      </c>
      <c r="J29" s="124">
        <v>1</v>
      </c>
      <c r="K29" s="124">
        <v>1</v>
      </c>
      <c r="L29" s="124">
        <v>1</v>
      </c>
      <c r="M29" s="124">
        <v>1</v>
      </c>
      <c r="N29" s="124">
        <v>1</v>
      </c>
      <c r="O29" s="124">
        <v>1</v>
      </c>
      <c r="P29" s="124">
        <v>1</v>
      </c>
      <c r="Q29" s="124">
        <f>'RSF.2'!Q30/'RSF.2'!Q$30</f>
        <v>1</v>
      </c>
      <c r="R29" s="124">
        <f>'RSF.2'!R30/'RSF.2'!R$30</f>
        <v>1</v>
      </c>
      <c r="S29" s="124">
        <f>'RSF.2'!S30/'RSF.2'!S$30</f>
        <v>1</v>
      </c>
      <c r="T29" s="124">
        <f>'RSF.2'!T30/'RSF.2'!T$30</f>
        <v>1</v>
      </c>
      <c r="U29" s="124">
        <f>'RSF.2'!U30/'RSF.2'!U$30</f>
        <v>1</v>
      </c>
      <c r="V29" s="124">
        <f>'RSF.2'!V30/'RSF.2'!V$30</f>
        <v>1</v>
      </c>
      <c r="W29" s="124">
        <f>'RSF.2'!W30/'RSF.2'!W$30</f>
        <v>1</v>
      </c>
    </row>
    <row r="30" spans="2:23" ht="12.75">
      <c r="B30" s="26" t="s">
        <v>67</v>
      </c>
      <c r="C30" s="203" t="s">
        <v>11</v>
      </c>
      <c r="D30" s="5" t="s">
        <v>1</v>
      </c>
      <c r="E30" s="15">
        <v>0.006320504550992617</v>
      </c>
      <c r="F30" s="15">
        <v>0.00778114556950912</v>
      </c>
      <c r="G30" s="15">
        <v>0.010142122593286201</v>
      </c>
      <c r="H30" s="15">
        <v>0.014104797823188315</v>
      </c>
      <c r="I30" s="15">
        <v>0.019237614625258793</v>
      </c>
      <c r="J30" s="15">
        <v>0.020970540984521027</v>
      </c>
      <c r="K30" s="15">
        <v>0.019284251302782898</v>
      </c>
      <c r="L30" s="15">
        <v>0.018695491837693985</v>
      </c>
      <c r="M30" s="15">
        <v>0.016218640000000003</v>
      </c>
      <c r="N30" s="15">
        <v>0.019330355640455592</v>
      </c>
      <c r="O30" s="15">
        <v>0.021430494793074066</v>
      </c>
      <c r="P30" s="15">
        <v>0.02209705729713228</v>
      </c>
      <c r="Q30" s="15">
        <f>'RSF.2'!Q31/'RSF.2'!Q$43</f>
        <v>0.019330350322172507</v>
      </c>
      <c r="R30" s="15">
        <f>'RSF.2'!R31/'RSF.2'!R$43</f>
        <v>0.023010316206460345</v>
      </c>
      <c r="S30" s="15">
        <f>'RSF.2'!S31/'RSF.2'!S$43</f>
        <v>0.02212280023366907</v>
      </c>
      <c r="T30" s="15">
        <f>'RSF.2'!T31/'RSF.2'!T$43</f>
        <v>0.02233567698058164</v>
      </c>
      <c r="U30" s="15">
        <f>'RSF.2'!U31/'RSF.2'!U$43</f>
        <v>0.023244240697327223</v>
      </c>
      <c r="V30" s="15">
        <f>'RSF.2'!V31/'RSF.2'!V$43</f>
        <v>0.023812060978940282</v>
      </c>
      <c r="W30" s="15">
        <f>'RSF.2'!W31/'RSF.2'!W$43</f>
        <v>0.024141430241414304</v>
      </c>
    </row>
    <row r="31" spans="2:23" ht="12.75">
      <c r="B31" s="26"/>
      <c r="C31" s="204"/>
      <c r="D31" s="5" t="s">
        <v>9</v>
      </c>
      <c r="E31" s="15">
        <v>0.043959363577725216</v>
      </c>
      <c r="F31" s="15">
        <v>0.0514757448841133</v>
      </c>
      <c r="G31" s="15">
        <v>0.06185237509673226</v>
      </c>
      <c r="H31" s="15">
        <v>0.060920784365406676</v>
      </c>
      <c r="I31" s="15">
        <v>0.05674407855439672</v>
      </c>
      <c r="J31" s="15">
        <v>0.056401773863345564</v>
      </c>
      <c r="K31" s="15">
        <v>0.055905257060009456</v>
      </c>
      <c r="L31" s="15">
        <v>0.05326095573912354</v>
      </c>
      <c r="M31" s="15">
        <v>0.054271973333333334</v>
      </c>
      <c r="N31" s="15">
        <v>0.05831016058488196</v>
      </c>
      <c r="O31" s="15">
        <v>0.06128450716637202</v>
      </c>
      <c r="P31" s="15">
        <v>0.0646995383620482</v>
      </c>
      <c r="Q31" s="15">
        <f>'RSF.2'!Q32/'RSF.2'!Q$43</f>
        <v>0.0583101676385028</v>
      </c>
      <c r="R31" s="15">
        <f>'RSF.2'!R32/'RSF.2'!R$43</f>
        <v>0.060808682117159694</v>
      </c>
      <c r="S31" s="15">
        <f>'RSF.2'!S32/'RSF.2'!S$43</f>
        <v>0.059259741686901776</v>
      </c>
      <c r="T31" s="15">
        <f>'RSF.2'!T32/'RSF.2'!T$43</f>
        <v>0.05702216919729807</v>
      </c>
      <c r="U31" s="15">
        <f>'RSF.2'!U32/'RSF.2'!U$43</f>
        <v>0.052406931572207945</v>
      </c>
      <c r="V31" s="15">
        <f>'RSF.2'!V32/'RSF.2'!V$43</f>
        <v>0.05014455206149825</v>
      </c>
      <c r="W31" s="15">
        <f>'RSF.2'!W32/'RSF.2'!W$43</f>
        <v>0.04939410049394101</v>
      </c>
    </row>
    <row r="32" spans="2:23" ht="12.75">
      <c r="B32" s="26"/>
      <c r="C32" s="204"/>
      <c r="D32" s="5" t="s">
        <v>8</v>
      </c>
      <c r="E32" s="15">
        <v>0.12413172794381136</v>
      </c>
      <c r="F32" s="15">
        <v>0.1325814067252973</v>
      </c>
      <c r="G32" s="15">
        <v>0.1328292429096187</v>
      </c>
      <c r="H32" s="15">
        <v>0.1297159731051092</v>
      </c>
      <c r="I32" s="15">
        <v>0.1264064290642954</v>
      </c>
      <c r="J32" s="15">
        <v>0.12719180864613547</v>
      </c>
      <c r="K32" s="15">
        <v>0.12354163431262112</v>
      </c>
      <c r="L32" s="15">
        <v>0.12620617657017255</v>
      </c>
      <c r="M32" s="15">
        <v>0.13267736</v>
      </c>
      <c r="N32" s="15">
        <v>0.1335660619673833</v>
      </c>
      <c r="O32" s="15">
        <v>0.13406490160825824</v>
      </c>
      <c r="P32" s="15">
        <v>0.13925475882217278</v>
      </c>
      <c r="Q32" s="15">
        <f>'RSF.2'!Q33/'RSF.2'!Q$43</f>
        <v>0.13356606889276781</v>
      </c>
      <c r="R32" s="15">
        <f>'RSF.2'!R33/'RSF.2'!R$43</f>
        <v>0.13521843062896471</v>
      </c>
      <c r="S32" s="15">
        <f>'RSF.2'!S33/'RSF.2'!S$43</f>
        <v>0.13257696589163342</v>
      </c>
      <c r="T32" s="15">
        <f>'RSF.2'!T33/'RSF.2'!T$43</f>
        <v>0.12966905728100492</v>
      </c>
      <c r="U32" s="15">
        <f>'RSF.2'!U33/'RSF.2'!U$43</f>
        <v>0.1236176837085305</v>
      </c>
      <c r="V32" s="15">
        <f>'RSF.2'!V33/'RSF.2'!V$43</f>
        <v>0.12223191502508984</v>
      </c>
      <c r="W32" s="15">
        <f>'RSF.2'!W33/'RSF.2'!W$43</f>
        <v>0.12058566120585662</v>
      </c>
    </row>
    <row r="33" spans="2:23" ht="12.75">
      <c r="B33" s="26"/>
      <c r="C33" s="204"/>
      <c r="D33" s="5" t="s">
        <v>2</v>
      </c>
      <c r="E33" s="15">
        <v>0.3579309109152153</v>
      </c>
      <c r="F33" s="15">
        <v>0.3727947828903058</v>
      </c>
      <c r="G33" s="15">
        <v>0.3861038129022126</v>
      </c>
      <c r="H33" s="15">
        <v>0.37963722389324733</v>
      </c>
      <c r="I33" s="15">
        <v>0.37529707157489345</v>
      </c>
      <c r="J33" s="15">
        <v>0.36757853809599716</v>
      </c>
      <c r="K33" s="15">
        <v>0.3692070989889909</v>
      </c>
      <c r="L33" s="15">
        <v>0.36648549068116076</v>
      </c>
      <c r="M33" s="15">
        <v>0.3684618666666667</v>
      </c>
      <c r="N33" s="15">
        <v>0.3590590076218307</v>
      </c>
      <c r="O33" s="15">
        <v>0.3490132817815791</v>
      </c>
      <c r="P33" s="15">
        <v>0.3419418214169055</v>
      </c>
      <c r="Q33" s="15">
        <f>'RSF.2'!Q34/'RSF.2'!Q$43</f>
        <v>0.3590590059843168</v>
      </c>
      <c r="R33" s="15">
        <f>'RSF.2'!R34/'RSF.2'!R$43</f>
        <v>0.341796479830737</v>
      </c>
      <c r="S33" s="15">
        <f>'RSF.2'!S34/'RSF.2'!S$43</f>
        <v>0.33860145036446054</v>
      </c>
      <c r="T33" s="15">
        <f>'RSF.2'!T34/'RSF.2'!T$43</f>
        <v>0.33468665105798623</v>
      </c>
      <c r="U33" s="15">
        <f>'RSF.2'!U34/'RSF.2'!U$43</f>
        <v>0.3422538302676149</v>
      </c>
      <c r="V33" s="15">
        <f>'RSF.2'!V34/'RSF.2'!V$43</f>
        <v>0.3430907829937322</v>
      </c>
      <c r="W33" s="15">
        <f>'RSF.2'!W34/'RSF.2'!W$43</f>
        <v>0.3384645133846451</v>
      </c>
    </row>
    <row r="34" spans="2:23" ht="12.75">
      <c r="B34" s="26"/>
      <c r="C34" s="204"/>
      <c r="D34" s="5" t="s">
        <v>3</v>
      </c>
      <c r="E34" s="15">
        <v>0.07392424568193219</v>
      </c>
      <c r="F34" s="15">
        <v>0.07211865190587873</v>
      </c>
      <c r="G34" s="15">
        <v>0.05723640378678614</v>
      </c>
      <c r="H34" s="15">
        <v>0.05674949869246591</v>
      </c>
      <c r="I34" s="15">
        <v>0.062009300227690946</v>
      </c>
      <c r="J34" s="15">
        <v>0.06793517056237582</v>
      </c>
      <c r="K34" s="15">
        <v>0.06956608520996131</v>
      </c>
      <c r="L34" s="15">
        <v>0.08030940690858078</v>
      </c>
      <c r="M34" s="15">
        <v>0.07354405333333333</v>
      </c>
      <c r="N34" s="15">
        <v>0.06908861696954328</v>
      </c>
      <c r="O34" s="15">
        <v>0.06667050522828379</v>
      </c>
      <c r="P34" s="15">
        <v>0.0689042933377489</v>
      </c>
      <c r="Q34" s="15">
        <f>'RSF.2'!Q35/'RSF.2'!Q$43</f>
        <v>0.06908861781814364</v>
      </c>
      <c r="R34" s="15">
        <f>'RSF.2'!R35/'RSF.2'!R$43</f>
        <v>0.06777461531117436</v>
      </c>
      <c r="S34" s="15">
        <f>'RSF.2'!S35/'RSF.2'!S$43</f>
        <v>0.0696960792896939</v>
      </c>
      <c r="T34" s="15">
        <f>'RSF.2'!T35/'RSF.2'!T$43</f>
        <v>0.07300223395666632</v>
      </c>
      <c r="U34" s="15">
        <f>'RSF.2'!U35/'RSF.2'!U$43</f>
        <v>0.07374854221245626</v>
      </c>
      <c r="V34" s="15">
        <f>'RSF.2'!V35/'RSF.2'!V$43</f>
        <v>0.07143843293691336</v>
      </c>
      <c r="W34" s="15">
        <f>'RSF.2'!W35/'RSF.2'!W$43</f>
        <v>0.06926466069264661</v>
      </c>
    </row>
    <row r="35" spans="2:23" ht="12.75">
      <c r="B35" s="26"/>
      <c r="C35" s="204"/>
      <c r="D35" s="5" t="s">
        <v>4</v>
      </c>
      <c r="E35" s="15">
        <v>0.272782914068659</v>
      </c>
      <c r="F35" s="15">
        <v>0.24791807856784354</v>
      </c>
      <c r="G35" s="15">
        <v>0.23444803449245805</v>
      </c>
      <c r="H35" s="15">
        <v>0.23250611130060878</v>
      </c>
      <c r="I35" s="15">
        <v>0.227091551575886</v>
      </c>
      <c r="J35" s="15">
        <v>0.22434942780507525</v>
      </c>
      <c r="K35" s="15">
        <v>0.2289369462757623</v>
      </c>
      <c r="L35" s="15">
        <v>0.22079406233647503</v>
      </c>
      <c r="M35" s="15">
        <v>0.22046472</v>
      </c>
      <c r="N35" s="15">
        <v>0.22111900489230107</v>
      </c>
      <c r="O35" s="15">
        <v>0.2201065202957835</v>
      </c>
      <c r="P35" s="15">
        <v>0.21841145899382147</v>
      </c>
      <c r="Q35" s="15">
        <f>'RSF.2'!Q36/'RSF.2'!Q$43</f>
        <v>0.22111900368531673</v>
      </c>
      <c r="R35" s="15">
        <f>'RSF.2'!R36/'RSF.2'!R$43</f>
        <v>0.2129056124085544</v>
      </c>
      <c r="S35" s="15">
        <f>'RSF.2'!S36/'RSF.2'!S$43</f>
        <v>0.22118616682846975</v>
      </c>
      <c r="T35" s="15">
        <f>'RSF.2'!T36/'RSF.2'!T$43</f>
        <v>0.22689439377350884</v>
      </c>
      <c r="U35" s="15">
        <f>'RSF.2'!U36/'RSF.2'!U$43</f>
        <v>0.22682875680486272</v>
      </c>
      <c r="V35" s="15">
        <f>'RSF.2'!V36/'RSF.2'!V$43</f>
        <v>0.22253092914849376</v>
      </c>
      <c r="W35" s="15">
        <f>'RSF.2'!W36/'RSF.2'!W$43</f>
        <v>0.22271378222713784</v>
      </c>
    </row>
    <row r="36" spans="2:23" ht="12.75">
      <c r="B36" s="26"/>
      <c r="C36" s="204"/>
      <c r="D36" s="5" t="s">
        <v>5</v>
      </c>
      <c r="E36" s="15">
        <v>0.055054468573066714</v>
      </c>
      <c r="F36" s="15">
        <v>0.05580814066499641</v>
      </c>
      <c r="G36" s="15">
        <v>0.05598511821567323</v>
      </c>
      <c r="H36" s="15">
        <v>0.05513904823922189</v>
      </c>
      <c r="I36" s="15">
        <v>0.05233555149654696</v>
      </c>
      <c r="J36" s="15">
        <v>0.051031211213778606</v>
      </c>
      <c r="K36" s="15">
        <v>0.04769257681313805</v>
      </c>
      <c r="L36" s="15">
        <v>0.04855383611569311</v>
      </c>
      <c r="M36" s="15">
        <v>0.04738536</v>
      </c>
      <c r="N36" s="15">
        <v>0.048727004227321985</v>
      </c>
      <c r="O36" s="15">
        <v>0.048729946678480004</v>
      </c>
      <c r="P36" s="15">
        <v>0.04982998893751611</v>
      </c>
      <c r="Q36" s="15">
        <f>'RSF.2'!Q37/'RSF.2'!Q$43</f>
        <v>0.048727000812116686</v>
      </c>
      <c r="R36" s="15">
        <f>'RSF.2'!R37/'RSF.2'!R$43</f>
        <v>0.042396399152072016</v>
      </c>
      <c r="S36" s="15">
        <f>'RSF.2'!S37/'RSF.2'!S$43</f>
        <v>0.041250181236585415</v>
      </c>
      <c r="T36" s="15">
        <f>'RSF.2'!T37/'RSF.2'!T$43</f>
        <v>0.042401913961523506</v>
      </c>
      <c r="U36" s="15">
        <f>'RSF.2'!U37/'RSF.2'!U$43</f>
        <v>0.04467655134029654</v>
      </c>
      <c r="V36" s="15">
        <f>'RSF.2'!V37/'RSF.2'!V$43</f>
        <v>0.04618162189857779</v>
      </c>
      <c r="W36" s="15">
        <f>'RSF.2'!W37/'RSF.2'!W$43</f>
        <v>0.047513120475131204</v>
      </c>
    </row>
    <row r="37" spans="2:23" ht="12.75">
      <c r="B37" s="26"/>
      <c r="C37" s="204"/>
      <c r="D37" s="5" t="s">
        <v>6</v>
      </c>
      <c r="E37" s="15">
        <v>0.06418082132874649</v>
      </c>
      <c r="F37" s="15">
        <v>0.056713505064449804</v>
      </c>
      <c r="G37" s="15">
        <v>0.05773258720995088</v>
      </c>
      <c r="H37" s="15">
        <v>0.06128691328930096</v>
      </c>
      <c r="I37" s="15">
        <v>0.0701293741580843</v>
      </c>
      <c r="J37" s="15">
        <v>0.07382026408618353</v>
      </c>
      <c r="K37" s="15">
        <v>0.07709529332881117</v>
      </c>
      <c r="L37" s="15">
        <v>0.07851754038526344</v>
      </c>
      <c r="M37" s="15">
        <v>0.07922528</v>
      </c>
      <c r="N37" s="15">
        <v>0.08153168709840337</v>
      </c>
      <c r="O37" s="15">
        <v>0.08928506717316005</v>
      </c>
      <c r="P37" s="15">
        <v>0.08677506980482702</v>
      </c>
      <c r="Q37" s="15">
        <f>'RSF.2'!Q38/'RSF.2'!Q$43</f>
        <v>0.08153168469219475</v>
      </c>
      <c r="R37" s="15">
        <f>'RSF.2'!R38/'RSF.2'!R$43</f>
        <v>0.10903969781920604</v>
      </c>
      <c r="S37" s="15">
        <f>'RSF.2'!S38/'RSF.2'!S$43</f>
        <v>0.10809984948387824</v>
      </c>
      <c r="T37" s="15">
        <f>'RSF.2'!T38/'RSF.2'!T$43</f>
        <v>0.10638397982438351</v>
      </c>
      <c r="U37" s="15">
        <f>'RSF.2'!U38/'RSF.2'!U$43</f>
        <v>0.1064551031936531</v>
      </c>
      <c r="V37" s="15">
        <f>'RSF.2'!V38/'RSF.2'!V$43</f>
        <v>0.11256666462774066</v>
      </c>
      <c r="W37" s="15">
        <f>'RSF.2'!W38/'RSF.2'!W$43</f>
        <v>0.11938206119382062</v>
      </c>
    </row>
    <row r="38" spans="2:23" ht="12.75">
      <c r="B38" s="26"/>
      <c r="C38" s="205"/>
      <c r="D38" s="20" t="s">
        <v>7</v>
      </c>
      <c r="E38" s="82">
        <v>0.9982849566401488</v>
      </c>
      <c r="F38" s="82">
        <v>0.997191456272394</v>
      </c>
      <c r="G38" s="82">
        <v>0.996329697206718</v>
      </c>
      <c r="H38" s="82">
        <v>0.990060350708549</v>
      </c>
      <c r="I38" s="82">
        <v>0.9892509712770525</v>
      </c>
      <c r="J38" s="82">
        <v>0.9892787352574125</v>
      </c>
      <c r="K38" s="82">
        <v>0.9912291432920773</v>
      </c>
      <c r="L38" s="82">
        <v>0.9928229605741631</v>
      </c>
      <c r="M38" s="82">
        <v>0.9922492533333334</v>
      </c>
      <c r="N38" s="82">
        <v>0.9907318990021214</v>
      </c>
      <c r="O38" s="82">
        <v>0.9905852247249906</v>
      </c>
      <c r="P38" s="82">
        <v>0.9919139869721721</v>
      </c>
      <c r="Q38" s="82">
        <f>'RSF.2'!Q39/'RSF.2'!Q$43</f>
        <v>0.9907318998455317</v>
      </c>
      <c r="R38" s="82">
        <f>'RSF.2'!R39/'RSF.2'!R$43</f>
        <v>0.9929502334743288</v>
      </c>
      <c r="S38" s="82">
        <f>'RSF.2'!S39/'RSF.2'!S$43</f>
        <v>0.9927932350152923</v>
      </c>
      <c r="T38" s="82">
        <f>'RSF.2'!T39/'RSF.2'!T$43</f>
        <v>0.9923960760329531</v>
      </c>
      <c r="U38" s="82">
        <f>'RSF.2'!U39/'RSF.2'!U$43</f>
        <v>0.9932316397969491</v>
      </c>
      <c r="V38" s="82">
        <f>'RSF.2'!V39/'RSF.2'!V$43</f>
        <v>0.9919969596709861</v>
      </c>
      <c r="W38" s="82">
        <f>'RSF.2'!W39/'RSF.2'!W$43</f>
        <v>0.9914593299145933</v>
      </c>
    </row>
    <row r="39" spans="2:23" ht="12.75">
      <c r="B39" s="26"/>
      <c r="C39" s="91" t="s">
        <v>100</v>
      </c>
      <c r="D39" s="9"/>
      <c r="E39" s="83">
        <v>0.0015691965885472655</v>
      </c>
      <c r="F39" s="83">
        <v>0.002740697895935824</v>
      </c>
      <c r="G39" s="83">
        <v>0.0036523124531649656</v>
      </c>
      <c r="H39" s="83">
        <v>0.008082356558859706</v>
      </c>
      <c r="I39" s="83">
        <v>0.00833261387951216</v>
      </c>
      <c r="J39" s="83">
        <v>0.009382423005217291</v>
      </c>
      <c r="K39" s="83">
        <v>0.008016602395963591</v>
      </c>
      <c r="L39" s="83">
        <v>0.006223892835421906</v>
      </c>
      <c r="M39" s="83">
        <v>0.006008053333333333</v>
      </c>
      <c r="N39" s="83">
        <v>0.006673839748292693</v>
      </c>
      <c r="O39" s="83">
        <v>0.0068046113955889985</v>
      </c>
      <c r="P39" s="83">
        <v>0.006228858364219161</v>
      </c>
      <c r="Q39" s="83">
        <f>'RSF.2'!Q40/'RSF.2'!Q$43</f>
        <v>0.006673850111230836</v>
      </c>
      <c r="R39" s="83">
        <f>'RSF.2'!R40/'RSF.2'!R$43</f>
        <v>0.005765299884694003</v>
      </c>
      <c r="S39" s="83">
        <f>'RSF.2'!S40/'RSF.2'!S$43</f>
        <v>0.005659078517194236</v>
      </c>
      <c r="T39" s="83">
        <f>'RSF.2'!T40/'RSF.2'!T$43</f>
        <v>0.005757848253054308</v>
      </c>
      <c r="U39" s="83">
        <f>'RSF.2'!U40/'RSF.2'!U$43</f>
        <v>0.004956500148695005</v>
      </c>
      <c r="V39" s="83">
        <f>'RSF.2'!V40/'RSF.2'!V$43</f>
        <v>0.005757720236706277</v>
      </c>
      <c r="W39" s="83">
        <f>'RSF.2'!W40/'RSF.2'!W$43</f>
        <v>0.006130880061308801</v>
      </c>
    </row>
    <row r="40" spans="2:23" ht="12.75">
      <c r="B40" s="26"/>
      <c r="C40" s="89" t="s">
        <v>18</v>
      </c>
      <c r="E40" s="15">
        <v>0.00014584677130366226</v>
      </c>
      <c r="F40" s="15">
        <v>6.784583167017752E-05</v>
      </c>
      <c r="G40" s="15">
        <v>1.7990340116949238E-05</v>
      </c>
      <c r="H40" s="15">
        <v>0.0004701696176625631</v>
      </c>
      <c r="I40" s="15">
        <v>0.0012020036618592184</v>
      </c>
      <c r="J40" s="15">
        <v>0.0006990022039631112</v>
      </c>
      <c r="K40" s="15">
        <v>0.0004760595264831915</v>
      </c>
      <c r="L40" s="15">
        <v>0.0007716266049365382</v>
      </c>
      <c r="M40" s="15">
        <v>0.0015314933333333335</v>
      </c>
      <c r="N40" s="15">
        <v>0.002125117644898499</v>
      </c>
      <c r="O40" s="15">
        <v>0.0021205600005140763</v>
      </c>
      <c r="P40" s="15">
        <v>0.0013882773917788934</v>
      </c>
      <c r="Q40" s="15">
        <f>'RSF.2'!Q41/'RSF.2'!Q$43</f>
        <v>0.0021251167020852786</v>
      </c>
      <c r="R40" s="15">
        <f>'RSF.2'!R41/'RSF.2'!R$43</f>
        <v>0.00031956666027533346</v>
      </c>
      <c r="S40" s="15">
        <f>'RSF.2'!S41/'RSF.2'!S$43</f>
        <v>0.00031159770643534056</v>
      </c>
      <c r="T40" s="15">
        <f>'RSF.2'!T41/'RSF.2'!T$43</f>
        <v>0.0006664973014815083</v>
      </c>
      <c r="U40" s="15">
        <f>'RSF.2'!U41/'RSF.2'!U$43</f>
        <v>0.0007770600233118007</v>
      </c>
      <c r="V40" s="15">
        <f>'RSF.2'!V41/'RSF.2'!V$43</f>
        <v>0.0008886500365333905</v>
      </c>
      <c r="W40" s="15">
        <f>'RSF.2'!W41/'RSF.2'!W$43</f>
        <v>0.0010384800103848</v>
      </c>
    </row>
    <row r="41" spans="2:23" ht="12.75">
      <c r="B41" s="26"/>
      <c r="C41" s="91" t="s">
        <v>65</v>
      </c>
      <c r="D41" s="9"/>
      <c r="E41" s="83">
        <v>0</v>
      </c>
      <c r="F41" s="83">
        <v>0</v>
      </c>
      <c r="G41" s="83">
        <v>0</v>
      </c>
      <c r="H41" s="83">
        <v>0.0013872200171581547</v>
      </c>
      <c r="I41" s="83">
        <v>0.0012144111815761633</v>
      </c>
      <c r="J41" s="83">
        <v>0.0006398395334070901</v>
      </c>
      <c r="K41" s="83">
        <v>0.0002781947854759759</v>
      </c>
      <c r="L41" s="83">
        <v>0.00018151998547840116</v>
      </c>
      <c r="M41" s="83">
        <v>0.0002112</v>
      </c>
      <c r="N41" s="83">
        <v>0.00046914360468729664</v>
      </c>
      <c r="O41" s="83">
        <v>0.0004896038789065708</v>
      </c>
      <c r="P41" s="83">
        <v>0.0004688772718297573</v>
      </c>
      <c r="Q41" s="83">
        <f>'RSF.2'!Q42/'RSF.2'!Q$43</f>
        <v>0.00046913334115222235</v>
      </c>
      <c r="R41" s="83">
        <f>'RSF.2'!R42/'RSF.2'!R$43</f>
        <v>0.0009648999807020004</v>
      </c>
      <c r="S41" s="83">
        <f>'RSF.2'!S42/'RSF.2'!S$43</f>
        <v>0.0012360887610782358</v>
      </c>
      <c r="T41" s="83">
        <f>'RSF.2'!T42/'RSF.2'!T$43</f>
        <v>0.0011795784125111783</v>
      </c>
      <c r="U41" s="83">
        <f>'RSF.2'!U42/'RSF.2'!U$43</f>
        <v>0.001034800031044001</v>
      </c>
      <c r="V41" s="83">
        <f>'RSF.2'!V42/'RSF.2'!V$43</f>
        <v>0.0013566700557742135</v>
      </c>
      <c r="W41" s="83">
        <f>'RSF.2'!W42/'RSF.2'!W$43</f>
        <v>0.0013713100137131</v>
      </c>
    </row>
    <row r="42" spans="2:23" ht="12.75">
      <c r="B42" s="26"/>
      <c r="C42" s="114" t="s">
        <v>7</v>
      </c>
      <c r="D42" s="121"/>
      <c r="E42" s="122">
        <v>1</v>
      </c>
      <c r="F42" s="122">
        <v>1</v>
      </c>
      <c r="G42" s="122">
        <v>1</v>
      </c>
      <c r="H42" s="122">
        <v>1</v>
      </c>
      <c r="I42" s="122">
        <v>1</v>
      </c>
      <c r="J42" s="122">
        <v>1</v>
      </c>
      <c r="K42" s="122">
        <v>1</v>
      </c>
      <c r="L42" s="122">
        <v>1</v>
      </c>
      <c r="M42" s="122">
        <v>1</v>
      </c>
      <c r="N42" s="122">
        <v>1</v>
      </c>
      <c r="O42" s="122">
        <v>1</v>
      </c>
      <c r="P42" s="122">
        <v>1</v>
      </c>
      <c r="Q42" s="122">
        <f>'RSF.2'!Q43/'RSF.2'!Q$43</f>
        <v>1</v>
      </c>
      <c r="R42" s="122">
        <f>'RSF.2'!R43/'RSF.2'!R$43</f>
        <v>1</v>
      </c>
      <c r="S42" s="122">
        <f>'RSF.2'!S43/'RSF.2'!S$43</f>
        <v>1</v>
      </c>
      <c r="T42" s="122">
        <f>'RSF.2'!T43/'RSF.2'!T$43</f>
        <v>1</v>
      </c>
      <c r="U42" s="122">
        <f>'RSF.2'!U43/'RSF.2'!U$43</f>
        <v>1</v>
      </c>
      <c r="V42" s="122">
        <f>'RSF.2'!V43/'RSF.2'!V$43</f>
        <v>1</v>
      </c>
      <c r="W42" s="122">
        <f>'RSF.2'!W43/'RSF.2'!W$43</f>
        <v>1</v>
      </c>
    </row>
    <row r="43" spans="2:23" ht="12.75">
      <c r="B43" s="107" t="s">
        <v>7</v>
      </c>
      <c r="C43" s="203" t="s">
        <v>11</v>
      </c>
      <c r="D43" s="20" t="s">
        <v>1</v>
      </c>
      <c r="E43" s="82">
        <v>0.017683293915287036</v>
      </c>
      <c r="F43" s="82">
        <v>0.01735408100521463</v>
      </c>
      <c r="G43" s="82">
        <v>0.018527187569260566</v>
      </c>
      <c r="H43" s="82">
        <v>0.02635347557160282</v>
      </c>
      <c r="I43" s="82">
        <v>0.0280896256848569</v>
      </c>
      <c r="J43" s="82">
        <v>0.026900278102687133</v>
      </c>
      <c r="K43" s="82">
        <v>0.030326668046572546</v>
      </c>
      <c r="L43" s="82">
        <v>0.03242561561089261</v>
      </c>
      <c r="M43" s="82">
        <v>0.03163672895863122</v>
      </c>
      <c r="N43" s="82">
        <v>0.04443744954064819</v>
      </c>
      <c r="O43" s="82">
        <v>0.04736918793244028</v>
      </c>
      <c r="P43" s="82">
        <v>0.04811648420850555</v>
      </c>
      <c r="Q43" s="82">
        <f>'RSF.2'!Q44/'RSF.2'!Q$56</f>
        <v>0.047179236823930784</v>
      </c>
      <c r="R43" s="82">
        <f>'RSF.2'!R44/'RSF.2'!R$56</f>
        <v>0.0485469569579484</v>
      </c>
      <c r="S43" s="82">
        <f>'RSF.2'!S44/'RSF.2'!S$56</f>
        <v>0.04830047576923778</v>
      </c>
      <c r="T43" s="82">
        <f>'RSF.2'!T44/'RSF.2'!T$56</f>
        <v>0.06287927841269843</v>
      </c>
      <c r="U43" s="82">
        <f>'RSF.2'!U44/'RSF.2'!U$56</f>
        <v>0.06603621901587302</v>
      </c>
      <c r="V43" s="82">
        <f>'RSF.2'!V44/'RSF.2'!V$56</f>
        <v>0.06662696822222224</v>
      </c>
      <c r="W43" s="82">
        <f>'RSF.2'!W44/'RSF.2'!W$56</f>
        <v>0.06450511678242593</v>
      </c>
    </row>
    <row r="44" spans="2:23" ht="12.75">
      <c r="B44" s="26"/>
      <c r="C44" s="204"/>
      <c r="D44" s="7" t="s">
        <v>9</v>
      </c>
      <c r="E44" s="47">
        <v>0.03370409589335627</v>
      </c>
      <c r="F44" s="47">
        <v>0.033998437480424894</v>
      </c>
      <c r="G44" s="47">
        <v>0.035826173897839306</v>
      </c>
      <c r="H44" s="47">
        <v>0.03410153955525422</v>
      </c>
      <c r="I44" s="47">
        <v>0.03584894837323366</v>
      </c>
      <c r="J44" s="47">
        <v>0.03602279339983075</v>
      </c>
      <c r="K44" s="47">
        <v>0.03449350906837391</v>
      </c>
      <c r="L44" s="47">
        <v>0.033927775592866694</v>
      </c>
      <c r="M44" s="47">
        <v>0.034691863251689485</v>
      </c>
      <c r="N44" s="47">
        <v>0.033125226459282335</v>
      </c>
      <c r="O44" s="47">
        <v>0.03324222142180824</v>
      </c>
      <c r="P44" s="47">
        <v>0.034259917782317455</v>
      </c>
      <c r="Q44" s="47">
        <f>'RSF.2'!Q45/'RSF.2'!Q$56</f>
        <v>0.03421104678070349</v>
      </c>
      <c r="R44" s="47">
        <f>'RSF.2'!R45/'RSF.2'!R$56</f>
        <v>0.03369844686885735</v>
      </c>
      <c r="S44" s="47">
        <f>'RSF.2'!S45/'RSF.2'!S$56</f>
        <v>0.03279465714206349</v>
      </c>
      <c r="T44" s="47">
        <f>'RSF.2'!T45/'RSF.2'!T$56</f>
        <v>0.03197924587301587</v>
      </c>
      <c r="U44" s="47">
        <f>'RSF.2'!U45/'RSF.2'!U$56</f>
        <v>0.03146402</v>
      </c>
      <c r="V44" s="47">
        <f>'RSF.2'!V45/'RSF.2'!V$56</f>
        <v>0.03137327657142858</v>
      </c>
      <c r="W44" s="47">
        <f>'RSF.2'!W45/'RSF.2'!W$56</f>
        <v>0.031604658901494255</v>
      </c>
    </row>
    <row r="45" spans="2:23" ht="12.75">
      <c r="B45" s="26"/>
      <c r="C45" s="204"/>
      <c r="D45" s="7" t="s">
        <v>8</v>
      </c>
      <c r="E45" s="47">
        <v>0.14138491722210275</v>
      </c>
      <c r="F45" s="47">
        <v>0.14120673817673043</v>
      </c>
      <c r="G45" s="47">
        <v>0.13884735504801177</v>
      </c>
      <c r="H45" s="47">
        <v>0.15030656311428783</v>
      </c>
      <c r="I45" s="47">
        <v>0.14928565295730567</v>
      </c>
      <c r="J45" s="47">
        <v>0.1481192213818623</v>
      </c>
      <c r="K45" s="47">
        <v>0.14008269594030037</v>
      </c>
      <c r="L45" s="47">
        <v>0.13865395833615252</v>
      </c>
      <c r="M45" s="47">
        <v>0.13778262157573576</v>
      </c>
      <c r="N45" s="47">
        <v>0.13177261842055413</v>
      </c>
      <c r="O45" s="47">
        <v>0.13302771099633032</v>
      </c>
      <c r="P45" s="47">
        <v>0.13513108252837142</v>
      </c>
      <c r="Q45" s="47">
        <f>'RSF.2'!Q46/'RSF.2'!Q$56</f>
        <v>0.13469248044897494</v>
      </c>
      <c r="R45" s="47">
        <f>'RSF.2'!R46/'RSF.2'!R$56</f>
        <v>0.13349782746765365</v>
      </c>
      <c r="S45" s="47">
        <f>'RSF.2'!S46/'RSF.2'!S$56</f>
        <v>0.13232120832450311</v>
      </c>
      <c r="T45" s="47">
        <f>'RSF.2'!T46/'RSF.2'!T$56</f>
        <v>0.12416658095238095</v>
      </c>
      <c r="U45" s="47">
        <f>'RSF.2'!U46/'RSF.2'!U$56</f>
        <v>0.12220635749206349</v>
      </c>
      <c r="V45" s="47">
        <f>'RSF.2'!V46/'RSF.2'!V$56</f>
        <v>0.1226598412698413</v>
      </c>
      <c r="W45" s="47">
        <f>'RSF.2'!W46/'RSF.2'!W$56</f>
        <v>0.11939636058377191</v>
      </c>
    </row>
    <row r="46" spans="2:23" ht="12.75">
      <c r="B46" s="26"/>
      <c r="C46" s="204"/>
      <c r="D46" s="7" t="s">
        <v>2</v>
      </c>
      <c r="E46" s="47">
        <v>0.28928096108363793</v>
      </c>
      <c r="F46" s="47">
        <v>0.30237633994463975</v>
      </c>
      <c r="G46" s="47">
        <v>0.3147323197737365</v>
      </c>
      <c r="H46" s="47">
        <v>0.30403939377179834</v>
      </c>
      <c r="I46" s="47">
        <v>0.30016636329331314</v>
      </c>
      <c r="J46" s="47">
        <v>0.2924572482969478</v>
      </c>
      <c r="K46" s="47">
        <v>0.2930146345499041</v>
      </c>
      <c r="L46" s="47">
        <v>0.29582770045006757</v>
      </c>
      <c r="M46" s="47">
        <v>0.29745784088982213</v>
      </c>
      <c r="N46" s="47">
        <v>0.30607369352058955</v>
      </c>
      <c r="O46" s="47">
        <v>0.30175634694200976</v>
      </c>
      <c r="P46" s="47">
        <v>0.29654161705683096</v>
      </c>
      <c r="Q46" s="47">
        <f>'RSF.2'!Q47/'RSF.2'!Q$56</f>
        <v>0.30111040100370134</v>
      </c>
      <c r="R46" s="47">
        <f>'RSF.2'!R47/'RSF.2'!R$56</f>
        <v>0.29905128246097434</v>
      </c>
      <c r="S46" s="47">
        <f>'RSF.2'!S47/'RSF.2'!S$56</f>
        <v>0.2981713738166685</v>
      </c>
      <c r="T46" s="47">
        <f>'RSF.2'!T47/'RSF.2'!T$56</f>
        <v>0.29531715206349207</v>
      </c>
      <c r="U46" s="47">
        <f>'RSF.2'!U47/'RSF.2'!U$56</f>
        <v>0.29901957152380954</v>
      </c>
      <c r="V46" s="47">
        <f>'RSF.2'!V47/'RSF.2'!V$56</f>
        <v>0.2980642821587302</v>
      </c>
      <c r="W46" s="47">
        <f>'RSF.2'!W47/'RSF.2'!W$56</f>
        <v>0.31550573577880464</v>
      </c>
    </row>
    <row r="47" spans="2:23" ht="12.75">
      <c r="B47" s="26"/>
      <c r="C47" s="204"/>
      <c r="D47" s="7" t="s">
        <v>3</v>
      </c>
      <c r="E47" s="47">
        <v>0.11921527628466996</v>
      </c>
      <c r="F47" s="47">
        <v>0.12473188145080547</v>
      </c>
      <c r="G47" s="47">
        <v>0.11820070646731834</v>
      </c>
      <c r="H47" s="47">
        <v>0.09995780543210725</v>
      </c>
      <c r="I47" s="47">
        <v>0.09858961345464295</v>
      </c>
      <c r="J47" s="47">
        <v>0.10354885067061287</v>
      </c>
      <c r="K47" s="47">
        <v>0.10853744352193798</v>
      </c>
      <c r="L47" s="47">
        <v>0.10855559069733292</v>
      </c>
      <c r="M47" s="47">
        <v>0.10363992285815235</v>
      </c>
      <c r="N47" s="47">
        <v>0.09361300310336952</v>
      </c>
      <c r="O47" s="47">
        <v>0.09349596382838138</v>
      </c>
      <c r="P47" s="47">
        <v>0.0967072860773091</v>
      </c>
      <c r="Q47" s="47">
        <f>'RSF.2'!Q48/'RSF.2'!Q$56</f>
        <v>0.09615690032052301</v>
      </c>
      <c r="R47" s="47">
        <f>'RSF.2'!R48/'RSF.2'!R$56</f>
        <v>0.09564095390717907</v>
      </c>
      <c r="S47" s="47">
        <f>'RSF.2'!S48/'RSF.2'!S$56</f>
        <v>0.09646666454314208</v>
      </c>
      <c r="T47" s="47">
        <f>'RSF.2'!T48/'RSF.2'!T$56</f>
        <v>0.08901072885714284</v>
      </c>
      <c r="U47" s="47">
        <f>'RSF.2'!U48/'RSF.2'!U$56</f>
        <v>0.08758334799999999</v>
      </c>
      <c r="V47" s="47">
        <f>'RSF.2'!V48/'RSF.2'!V$56</f>
        <v>0.0873662962857143</v>
      </c>
      <c r="W47" s="47">
        <f>'RSF.2'!W48/'RSF.2'!W$56</f>
        <v>0.08367709420510512</v>
      </c>
    </row>
    <row r="48" spans="2:23" ht="12.75">
      <c r="B48" s="26"/>
      <c r="C48" s="204"/>
      <c r="D48" s="7" t="s">
        <v>4</v>
      </c>
      <c r="E48" s="47">
        <v>0.22547376908191785</v>
      </c>
      <c r="F48" s="47">
        <v>0.21281052789401325</v>
      </c>
      <c r="G48" s="47">
        <v>0.20520540162477494</v>
      </c>
      <c r="H48" s="47">
        <v>0.20432227917920467</v>
      </c>
      <c r="I48" s="47">
        <v>0.21118000882259352</v>
      </c>
      <c r="J48" s="47">
        <v>0.21211008274348</v>
      </c>
      <c r="K48" s="47">
        <v>0.21181370518569642</v>
      </c>
      <c r="L48" s="47">
        <v>0.21007942147904693</v>
      </c>
      <c r="M48" s="47">
        <v>0.20987821166200465</v>
      </c>
      <c r="N48" s="47">
        <v>0.20353773444251946</v>
      </c>
      <c r="O48" s="47">
        <v>0.2024617192584504</v>
      </c>
      <c r="P48" s="47">
        <v>0.2021483698050023</v>
      </c>
      <c r="Q48" s="47">
        <f>'RSF.2'!Q49/'RSF.2'!Q$56</f>
        <v>0.2017767173392557</v>
      </c>
      <c r="R48" s="47">
        <f>'RSF.2'!R49/'RSF.2'!R$56</f>
        <v>0.20005471120032828</v>
      </c>
      <c r="S48" s="47">
        <f>'RSF.2'!S49/'RSF.2'!S$56</f>
        <v>0.2007509690322491</v>
      </c>
      <c r="T48" s="47">
        <f>'RSF.2'!T49/'RSF.2'!T$56</f>
        <v>0.19719408952380954</v>
      </c>
      <c r="U48" s="47">
        <f>'RSF.2'!U49/'RSF.2'!U$56</f>
        <v>0.19846992850793652</v>
      </c>
      <c r="V48" s="47">
        <f>'RSF.2'!V49/'RSF.2'!V$56</f>
        <v>0.19768548041269846</v>
      </c>
      <c r="W48" s="47">
        <f>'RSF.2'!W49/'RSF.2'!W$56</f>
        <v>0.19369236631489115</v>
      </c>
    </row>
    <row r="49" spans="2:23" ht="12.75">
      <c r="B49" s="26"/>
      <c r="C49" s="204"/>
      <c r="D49" s="7" t="s">
        <v>5</v>
      </c>
      <c r="E49" s="47">
        <v>0.07358858310040853</v>
      </c>
      <c r="F49" s="47">
        <v>0.07064784354325493</v>
      </c>
      <c r="G49" s="47">
        <v>0.0710401706100537</v>
      </c>
      <c r="H49" s="47">
        <v>0.06444555389275096</v>
      </c>
      <c r="I49" s="47">
        <v>0.06548550074133662</v>
      </c>
      <c r="J49" s="47">
        <v>0.063902280763323</v>
      </c>
      <c r="K49" s="47">
        <v>0.06252014951949592</v>
      </c>
      <c r="L49" s="47">
        <v>0.06147170326233956</v>
      </c>
      <c r="M49" s="47">
        <v>0.06193156931978809</v>
      </c>
      <c r="N49" s="47">
        <v>0.05671432850343899</v>
      </c>
      <c r="O49" s="47">
        <v>0.055708600042440944</v>
      </c>
      <c r="P49" s="47">
        <v>0.0543556354732821</v>
      </c>
      <c r="Q49" s="47">
        <f>'RSF.2'!Q50/'RSF.2'!Q$56</f>
        <v>0.053452826844842746</v>
      </c>
      <c r="R49" s="47">
        <f>'RSF.2'!R50/'RSF.2'!R$56</f>
        <v>0.05251050364839636</v>
      </c>
      <c r="S49" s="47">
        <f>'RSF.2'!S50/'RSF.2'!S$56</f>
        <v>0.0525275058564478</v>
      </c>
      <c r="T49" s="47">
        <f>'RSF.2'!T50/'RSF.2'!T$56</f>
        <v>0.048870093047619044</v>
      </c>
      <c r="U49" s="47">
        <f>'RSF.2'!U50/'RSF.2'!U$56</f>
        <v>0.04892236600000001</v>
      </c>
      <c r="V49" s="47">
        <f>'RSF.2'!V50/'RSF.2'!V$56</f>
        <v>0.04785569761904763</v>
      </c>
      <c r="W49" s="47">
        <f>'RSF.2'!W50/'RSF.2'!W$56</f>
        <v>0.04346599482682149</v>
      </c>
    </row>
    <row r="50" spans="2:23" ht="12.75">
      <c r="B50" s="26"/>
      <c r="C50" s="204"/>
      <c r="D50" s="7" t="s">
        <v>6</v>
      </c>
      <c r="E50" s="47">
        <v>0.08652848849709739</v>
      </c>
      <c r="F50" s="47">
        <v>0.08377820031654735</v>
      </c>
      <c r="G50" s="47">
        <v>0.08418213468395143</v>
      </c>
      <c r="H50" s="47">
        <v>0.09126628764144094</v>
      </c>
      <c r="I50" s="47">
        <v>0.08483888058632832</v>
      </c>
      <c r="J50" s="47">
        <v>0.09003073739637843</v>
      </c>
      <c r="K50" s="47">
        <v>0.09287989770240872</v>
      </c>
      <c r="L50" s="47">
        <v>0.0923558748917295</v>
      </c>
      <c r="M50" s="47">
        <v>0.09442565293088577</v>
      </c>
      <c r="N50" s="47">
        <v>0.10253622249715814</v>
      </c>
      <c r="O50" s="47">
        <v>0.10501017241145566</v>
      </c>
      <c r="P50" s="47">
        <v>0.10430934739477739</v>
      </c>
      <c r="Q50" s="47">
        <f>'RSF.2'!Q51/'RSF.2'!Q$56</f>
        <v>0.1041819603472732</v>
      </c>
      <c r="R50" s="47">
        <f>'RSF.2'!R51/'RSF.2'!R$56</f>
        <v>0.10928198398902522</v>
      </c>
      <c r="S50" s="47">
        <f>'RSF.2'!S51/'RSF.2'!S$56</f>
        <v>0.1112215162200268</v>
      </c>
      <c r="T50" s="47">
        <f>'RSF.2'!T51/'RSF.2'!T$56</f>
        <v>0.11247376476190477</v>
      </c>
      <c r="U50" s="47">
        <f>'RSF.2'!U51/'RSF.2'!U$56</f>
        <v>0.11196722650793653</v>
      </c>
      <c r="V50" s="47">
        <f>'RSF.2'!V51/'RSF.2'!V$56</f>
        <v>0.1126709337777778</v>
      </c>
      <c r="W50" s="47">
        <f>'RSF.2'!W51/'RSF.2'!W$56</f>
        <v>0.11378245057234289</v>
      </c>
    </row>
    <row r="51" spans="2:23" ht="12.75">
      <c r="B51" s="26"/>
      <c r="C51" s="205"/>
      <c r="D51" s="20" t="s">
        <v>7</v>
      </c>
      <c r="E51" s="82">
        <v>0.9868593850784777</v>
      </c>
      <c r="F51" s="82">
        <v>0.9869040498116306</v>
      </c>
      <c r="G51" s="82">
        <v>0.9865614496749465</v>
      </c>
      <c r="H51" s="82">
        <v>0.974792898158447</v>
      </c>
      <c r="I51" s="82">
        <v>0.9734845939136109</v>
      </c>
      <c r="J51" s="82">
        <v>0.9730914927551222</v>
      </c>
      <c r="K51" s="82">
        <v>0.97366870353469</v>
      </c>
      <c r="L51" s="82">
        <v>0.9732976403204283</v>
      </c>
      <c r="M51" s="82">
        <v>0.9714444114467096</v>
      </c>
      <c r="N51" s="82">
        <v>0.9718102764875605</v>
      </c>
      <c r="O51" s="82">
        <v>0.9720719228333169</v>
      </c>
      <c r="P51" s="82">
        <v>0.9715697403263964</v>
      </c>
      <c r="Q51" s="82">
        <f>'RSF.2'!Q52/'RSF.2'!Q$56</f>
        <v>0.9727615699092051</v>
      </c>
      <c r="R51" s="82">
        <f>'RSF.2'!R52/'RSF.2'!R$56</f>
        <v>0.9722826665003629</v>
      </c>
      <c r="S51" s="82">
        <f>'RSF.2'!S52/'RSF.2'!S$56</f>
        <v>0.9725543707043386</v>
      </c>
      <c r="T51" s="82">
        <f>'RSF.2'!T52/'RSF.2'!T$56</f>
        <v>0.9618909334920636</v>
      </c>
      <c r="U51" s="82">
        <f>'RSF.2'!U52/'RSF.2'!U$56</f>
        <v>0.9656690370476191</v>
      </c>
      <c r="V51" s="82">
        <f>'RSF.2'!V52/'RSF.2'!V$56</f>
        <v>0.9643027763174604</v>
      </c>
      <c r="W51" s="82">
        <f>'RSF.2'!W52/'RSF.2'!W$56</f>
        <v>0.9656297779656574</v>
      </c>
    </row>
    <row r="52" spans="2:23" ht="12.75">
      <c r="B52" s="26"/>
      <c r="C52" s="91" t="s">
        <v>100</v>
      </c>
      <c r="D52" s="9"/>
      <c r="E52" s="83">
        <v>0.01130756826488927</v>
      </c>
      <c r="F52" s="83">
        <v>0.011180805074311878</v>
      </c>
      <c r="G52" s="83">
        <v>0.011418812636764308</v>
      </c>
      <c r="H52" s="83">
        <v>0.02165952437037644</v>
      </c>
      <c r="I52" s="83">
        <v>0.022529297623238728</v>
      </c>
      <c r="J52" s="83">
        <v>0.02302543314858783</v>
      </c>
      <c r="K52" s="83">
        <v>0.02295770663163722</v>
      </c>
      <c r="L52" s="83">
        <v>0.02351981171776226</v>
      </c>
      <c r="M52" s="83">
        <v>0.024713948424087997</v>
      </c>
      <c r="N52" s="83">
        <v>0.02500129897141204</v>
      </c>
      <c r="O52" s="83">
        <v>0.024579173675408638</v>
      </c>
      <c r="P52" s="83">
        <v>0.02478577765685195</v>
      </c>
      <c r="Q52" s="83">
        <f>'RSF.2'!Q53/'RSF.2'!Q$56</f>
        <v>0.023169736743899123</v>
      </c>
      <c r="R52" s="83">
        <f>'RSF.2'!R53/'RSF.2'!R$56</f>
        <v>0.024171123478360076</v>
      </c>
      <c r="S52" s="83">
        <f>'RSF.2'!S53/'RSF.2'!S$56</f>
        <v>0.023664151081219862</v>
      </c>
      <c r="T52" s="83">
        <f>'RSF.2'!T53/'RSF.2'!T$56</f>
        <v>0.03213971085714285</v>
      </c>
      <c r="U52" s="83">
        <f>'RSF.2'!U53/'RSF.2'!U$56</f>
        <v>0.027676453587301583</v>
      </c>
      <c r="V52" s="83">
        <f>'RSF.2'!V53/'RSF.2'!V$56</f>
        <v>0.02933768761904762</v>
      </c>
      <c r="W52" s="83">
        <f>'RSF.2'!W53/'RSF.2'!W$56</f>
        <v>0.0278608844705987</v>
      </c>
    </row>
    <row r="53" spans="2:23" ht="12.75">
      <c r="B53" s="26"/>
      <c r="C53" s="89" t="s">
        <v>18</v>
      </c>
      <c r="D53" s="7"/>
      <c r="E53" s="47">
        <v>0.0005109653837884325</v>
      </c>
      <c r="F53" s="47">
        <v>0.0006756461408952973</v>
      </c>
      <c r="G53" s="47">
        <v>0.000724564829457328</v>
      </c>
      <c r="H53" s="47">
        <v>0.0016760244399010023</v>
      </c>
      <c r="I53" s="47">
        <v>0.001947598423159487</v>
      </c>
      <c r="J53" s="47">
        <v>0.0018269910760441831</v>
      </c>
      <c r="K53" s="47">
        <v>0.0017590959573585082</v>
      </c>
      <c r="L53" s="47">
        <v>0.0017540999789508003</v>
      </c>
      <c r="M53" s="47">
        <v>0.002146502025506483</v>
      </c>
      <c r="N53" s="47">
        <v>0.0012528668536423324</v>
      </c>
      <c r="O53" s="47">
        <v>0.0015814845819907076</v>
      </c>
      <c r="P53" s="47">
        <v>0.001838346330266657</v>
      </c>
      <c r="Q53" s="47">
        <f>'RSF.2'!Q54/'RSF.2'!Q$56</f>
        <v>0.002213400007378</v>
      </c>
      <c r="R53" s="47">
        <f>'RSF.2'!R54/'RSF.2'!R$56</f>
        <v>0.0016960300101761803</v>
      </c>
      <c r="S53" s="47">
        <f>'RSF.2'!S54/'RSF.2'!S$56</f>
        <v>0.0017218701393676382</v>
      </c>
      <c r="T53" s="47">
        <f>'RSF.2'!T54/'RSF.2'!T$56</f>
        <v>0.0023218059682539685</v>
      </c>
      <c r="U53" s="47">
        <f>'RSF.2'!U54/'RSF.2'!U$56</f>
        <v>0.002725221015873016</v>
      </c>
      <c r="V53" s="47">
        <f>'RSF.2'!V54/'RSF.2'!V$56</f>
        <v>0.0023812765396825403</v>
      </c>
      <c r="W53" s="47">
        <f>'RSF.2'!W54/'RSF.2'!W$56</f>
        <v>0.0023416000232716703</v>
      </c>
    </row>
    <row r="54" spans="2:23" ht="12.75">
      <c r="B54" s="26"/>
      <c r="C54" s="91" t="s">
        <v>65</v>
      </c>
      <c r="D54" s="9"/>
      <c r="E54" s="83">
        <v>0.0013219737690819179</v>
      </c>
      <c r="F54" s="83">
        <v>0.0012394989731620662</v>
      </c>
      <c r="G54" s="83">
        <v>0.00129516465655162</v>
      </c>
      <c r="H54" s="83">
        <v>0.0018715675716000843</v>
      </c>
      <c r="I54" s="83">
        <v>0.0020385100399909644</v>
      </c>
      <c r="J54" s="83">
        <v>0.002056083020245688</v>
      </c>
      <c r="K54" s="83">
        <v>0.0016144938763142944</v>
      </c>
      <c r="L54" s="83">
        <v>0.0014284479828586241</v>
      </c>
      <c r="M54" s="83">
        <v>0.0016951381036960915</v>
      </c>
      <c r="N54" s="83">
        <v>0.0019355576873853226</v>
      </c>
      <c r="O54" s="83">
        <v>0.0017674189092837186</v>
      </c>
      <c r="P54" s="83">
        <v>0.0018061356864850968</v>
      </c>
      <c r="Q54" s="83">
        <f>'RSF.2'!Q55/'RSF.2'!Q$56</f>
        <v>0.0018552933395176443</v>
      </c>
      <c r="R54" s="83">
        <f>'RSF.2'!R55/'RSF.2'!R$56</f>
        <v>0.00185018001110108</v>
      </c>
      <c r="S54" s="83">
        <f>'RSF.2'!S55/'RSF.2'!S$56</f>
        <v>0.0020596079798357804</v>
      </c>
      <c r="T54" s="83">
        <f>'RSF.2'!T55/'RSF.2'!T$56</f>
        <v>0.0036475472063492074</v>
      </c>
      <c r="U54" s="83">
        <f>'RSF.2'!U55/'RSF.2'!U$56</f>
        <v>0.003929285523809524</v>
      </c>
      <c r="V54" s="83">
        <f>'RSF.2'!V55/'RSF.2'!V$56</f>
        <v>0.003978259523809525</v>
      </c>
      <c r="W54" s="83">
        <f>'RSF.2'!W55/'RSF.2'!W$56</f>
        <v>0.004167737540472315</v>
      </c>
    </row>
    <row r="55" spans="2:23" ht="12.75">
      <c r="B55" s="25"/>
      <c r="C55" s="119" t="s">
        <v>7</v>
      </c>
      <c r="D55" s="126"/>
      <c r="E55" s="127">
        <v>1</v>
      </c>
      <c r="F55" s="127">
        <v>1</v>
      </c>
      <c r="G55" s="127">
        <v>1</v>
      </c>
      <c r="H55" s="127">
        <v>1</v>
      </c>
      <c r="I55" s="127">
        <v>1</v>
      </c>
      <c r="J55" s="127">
        <v>1</v>
      </c>
      <c r="K55" s="127">
        <v>1</v>
      </c>
      <c r="L55" s="127">
        <v>1</v>
      </c>
      <c r="M55" s="127">
        <v>1</v>
      </c>
      <c r="N55" s="127">
        <v>1</v>
      </c>
      <c r="O55" s="127">
        <v>1</v>
      </c>
      <c r="P55" s="127">
        <v>1</v>
      </c>
      <c r="Q55" s="127">
        <f>'RSF.2'!Q56/'RSF.2'!Q$56</f>
        <v>1</v>
      </c>
      <c r="R55" s="127">
        <f>'RSF.2'!R56/'RSF.2'!R$56</f>
        <v>1</v>
      </c>
      <c r="S55" s="127">
        <f>'RSF.2'!S56/'RSF.2'!S$56</f>
        <v>1</v>
      </c>
      <c r="T55" s="127">
        <f>'RSF.2'!T56/'RSF.2'!T$56</f>
        <v>1</v>
      </c>
      <c r="U55" s="127">
        <f>'RSF.2'!U56/'RSF.2'!U$56</f>
        <v>1</v>
      </c>
      <c r="V55" s="127">
        <f>'RSF.2'!V56/'RSF.2'!V$56</f>
        <v>1</v>
      </c>
      <c r="W55" s="127">
        <f>'RSF.2'!W56/'RSF.2'!W$56</f>
        <v>1</v>
      </c>
    </row>
    <row r="57" ht="12.75">
      <c r="B57" s="7" t="s">
        <v>17</v>
      </c>
    </row>
    <row r="58" spans="1:2" ht="12.75">
      <c r="A58" s="5">
        <v>1</v>
      </c>
      <c r="B58" s="69" t="s">
        <v>111</v>
      </c>
    </row>
    <row r="59" spans="1:2" ht="12.75">
      <c r="A59" s="5">
        <v>2</v>
      </c>
      <c r="B59" s="7" t="s">
        <v>92</v>
      </c>
    </row>
    <row r="60" spans="1:2" ht="12.75">
      <c r="A60" s="5">
        <v>3</v>
      </c>
      <c r="B60" s="5" t="s">
        <v>69</v>
      </c>
    </row>
    <row r="61" spans="1:2" ht="12.75">
      <c r="A61" s="5">
        <v>4</v>
      </c>
      <c r="B61" s="5" t="s">
        <v>95</v>
      </c>
    </row>
    <row r="62" spans="1:2" ht="12.75">
      <c r="A62" s="5">
        <v>5</v>
      </c>
      <c r="B62" s="5" t="s">
        <v>109</v>
      </c>
    </row>
    <row r="65" ht="12.75">
      <c r="B65" s="5" t="s">
        <v>96</v>
      </c>
    </row>
  </sheetData>
  <mergeCells count="4">
    <mergeCell ref="C4:C12"/>
    <mergeCell ref="C17:C25"/>
    <mergeCell ref="C30:C38"/>
    <mergeCell ref="C43:C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zoomScale="80" zoomScaleNormal="80" workbookViewId="0" topLeftCell="A1"/>
  </sheetViews>
  <sheetFormatPr defaultColWidth="9.140625" defaultRowHeight="12.75"/>
  <cols>
    <col min="1" max="1" width="3.00390625" style="5" customWidth="1"/>
    <col min="2" max="2" width="40.00390625" style="5" customWidth="1"/>
    <col min="3" max="3" width="42.28125" style="5" customWidth="1"/>
    <col min="4" max="6" width="10.7109375" style="5" customWidth="1"/>
    <col min="7" max="7" width="4.421875" style="5" customWidth="1"/>
    <col min="8" max="13" width="10.7109375" style="5" customWidth="1"/>
    <col min="14" max="16" width="10.7109375" style="7" customWidth="1"/>
    <col min="17" max="16384" width="9.140625" style="5" customWidth="1"/>
  </cols>
  <sheetData>
    <row r="1" spans="2:16" s="16" customFormat="1" ht="15.75">
      <c r="B1" s="11" t="s">
        <v>47</v>
      </c>
      <c r="C1" s="11"/>
      <c r="N1" s="58"/>
      <c r="O1" s="58"/>
      <c r="P1" s="58"/>
    </row>
    <row r="3" spans="2:16" ht="38.25" customHeight="1">
      <c r="B3" s="93" t="s">
        <v>77</v>
      </c>
      <c r="C3" s="94" t="s">
        <v>78</v>
      </c>
      <c r="D3" s="14">
        <v>2004</v>
      </c>
      <c r="E3" s="14">
        <v>2005</v>
      </c>
      <c r="F3" s="14">
        <v>2007</v>
      </c>
      <c r="G3" s="210" t="s">
        <v>60</v>
      </c>
      <c r="H3" s="14">
        <v>2009</v>
      </c>
      <c r="I3" s="130">
        <v>2011</v>
      </c>
      <c r="J3" s="130">
        <v>2013</v>
      </c>
      <c r="K3" s="130">
        <v>2015</v>
      </c>
      <c r="L3" s="130">
        <v>2017</v>
      </c>
      <c r="M3" s="130">
        <v>2019</v>
      </c>
      <c r="N3" s="175"/>
      <c r="O3" s="59"/>
      <c r="P3" s="55"/>
    </row>
    <row r="4" spans="2:17" ht="12.75">
      <c r="B4" s="57" t="s">
        <v>56</v>
      </c>
      <c r="C4" s="88" t="s">
        <v>48</v>
      </c>
      <c r="D4" s="61">
        <v>26</v>
      </c>
      <c r="E4" s="61">
        <v>21</v>
      </c>
      <c r="F4" s="61">
        <v>55</v>
      </c>
      <c r="G4" s="211"/>
      <c r="H4" s="62">
        <v>71</v>
      </c>
      <c r="I4" s="62">
        <v>55</v>
      </c>
      <c r="J4" s="62">
        <v>56</v>
      </c>
      <c r="K4" s="62">
        <v>62</v>
      </c>
      <c r="L4" s="62">
        <v>64</v>
      </c>
      <c r="M4" s="62">
        <v>73</v>
      </c>
      <c r="N4" s="48"/>
      <c r="O4" s="40"/>
      <c r="P4" s="48"/>
      <c r="Q4" s="7"/>
    </row>
    <row r="5" spans="2:17" ht="12.75">
      <c r="B5" s="26"/>
      <c r="C5" s="89" t="s">
        <v>49</v>
      </c>
      <c r="D5" s="63">
        <v>134</v>
      </c>
      <c r="E5" s="63">
        <v>173</v>
      </c>
      <c r="F5" s="63">
        <v>155</v>
      </c>
      <c r="G5" s="211"/>
      <c r="H5" s="63">
        <v>188</v>
      </c>
      <c r="I5" s="63">
        <v>187</v>
      </c>
      <c r="J5" s="63">
        <v>168</v>
      </c>
      <c r="K5" s="63">
        <v>188</v>
      </c>
      <c r="L5" s="63">
        <v>255</v>
      </c>
      <c r="M5" s="63">
        <v>302</v>
      </c>
      <c r="N5" s="40"/>
      <c r="O5" s="48"/>
      <c r="P5" s="40"/>
      <c r="Q5" s="7"/>
    </row>
    <row r="6" spans="2:17" ht="12.75">
      <c r="B6" s="26"/>
      <c r="C6" s="89" t="s">
        <v>50</v>
      </c>
      <c r="D6" s="63">
        <v>30</v>
      </c>
      <c r="E6" s="63">
        <v>38</v>
      </c>
      <c r="F6" s="63">
        <v>38</v>
      </c>
      <c r="G6" s="211"/>
      <c r="H6" s="63">
        <v>56</v>
      </c>
      <c r="I6" s="63">
        <v>67</v>
      </c>
      <c r="J6" s="63">
        <v>51</v>
      </c>
      <c r="K6" s="63">
        <v>85</v>
      </c>
      <c r="L6" s="63">
        <v>62</v>
      </c>
      <c r="M6" s="63">
        <v>82</v>
      </c>
      <c r="N6" s="40"/>
      <c r="O6" s="40"/>
      <c r="P6" s="40"/>
      <c r="Q6" s="7"/>
    </row>
    <row r="7" spans="2:17" ht="12.75">
      <c r="B7" s="26"/>
      <c r="C7" s="89" t="s">
        <v>51</v>
      </c>
      <c r="D7" s="63">
        <v>8</v>
      </c>
      <c r="E7" s="63">
        <v>8</v>
      </c>
      <c r="F7" s="63">
        <v>12</v>
      </c>
      <c r="G7" s="211"/>
      <c r="H7" s="63">
        <v>13</v>
      </c>
      <c r="I7" s="63">
        <v>20</v>
      </c>
      <c r="J7" s="63">
        <v>20</v>
      </c>
      <c r="K7" s="63">
        <v>14</v>
      </c>
      <c r="L7" s="63">
        <v>22</v>
      </c>
      <c r="M7" s="63">
        <v>15</v>
      </c>
      <c r="N7" s="40"/>
      <c r="O7" s="40"/>
      <c r="P7" s="40"/>
      <c r="Q7" s="7"/>
    </row>
    <row r="8" spans="2:17" ht="12.75">
      <c r="B8" s="26"/>
      <c r="C8" s="89" t="s">
        <v>52</v>
      </c>
      <c r="D8" s="63">
        <v>2</v>
      </c>
      <c r="E8" s="63">
        <v>2</v>
      </c>
      <c r="F8" s="63">
        <v>2</v>
      </c>
      <c r="G8" s="211"/>
      <c r="H8" s="63">
        <v>2</v>
      </c>
      <c r="I8" s="63">
        <v>2</v>
      </c>
      <c r="J8" s="63">
        <v>3</v>
      </c>
      <c r="K8" s="63">
        <v>2</v>
      </c>
      <c r="L8" s="63">
        <v>2</v>
      </c>
      <c r="M8" s="63">
        <v>2</v>
      </c>
      <c r="N8" s="40"/>
      <c r="O8" s="40"/>
      <c r="P8" s="40"/>
      <c r="Q8" s="7"/>
    </row>
    <row r="9" spans="2:17" ht="12.75">
      <c r="B9" s="25"/>
      <c r="C9" s="90" t="s">
        <v>7</v>
      </c>
      <c r="D9" s="64">
        <v>200</v>
      </c>
      <c r="E9" s="64">
        <v>242</v>
      </c>
      <c r="F9" s="64">
        <v>262</v>
      </c>
      <c r="G9" s="211"/>
      <c r="H9" s="64">
        <v>330</v>
      </c>
      <c r="I9" s="64">
        <v>331</v>
      </c>
      <c r="J9" s="64">
        <v>298</v>
      </c>
      <c r="K9" s="64">
        <v>351</v>
      </c>
      <c r="L9" s="64">
        <v>405</v>
      </c>
      <c r="M9" s="64">
        <v>474</v>
      </c>
      <c r="N9" s="40"/>
      <c r="O9" s="40"/>
      <c r="P9" s="40"/>
      <c r="Q9" s="7"/>
    </row>
    <row r="10" spans="2:17" ht="12.75">
      <c r="B10" s="26" t="s">
        <v>53</v>
      </c>
      <c r="C10" s="89"/>
      <c r="D10" s="63">
        <v>38</v>
      </c>
      <c r="E10" s="63">
        <v>48</v>
      </c>
      <c r="F10" s="63">
        <v>30</v>
      </c>
      <c r="G10" s="211"/>
      <c r="H10" s="63">
        <v>41</v>
      </c>
      <c r="I10" s="63">
        <v>33</v>
      </c>
      <c r="J10" s="63">
        <v>33</v>
      </c>
      <c r="K10" s="63">
        <v>31</v>
      </c>
      <c r="L10" s="63">
        <v>43</v>
      </c>
      <c r="M10" s="63">
        <v>49</v>
      </c>
      <c r="N10" s="40"/>
      <c r="O10" s="40"/>
      <c r="P10" s="40"/>
      <c r="Q10" s="7"/>
    </row>
    <row r="11" spans="2:17" ht="12.75">
      <c r="B11" s="26" t="s">
        <v>54</v>
      </c>
      <c r="C11" s="89"/>
      <c r="D11" s="63">
        <v>19</v>
      </c>
      <c r="E11" s="63">
        <v>20</v>
      </c>
      <c r="F11" s="63">
        <v>22</v>
      </c>
      <c r="G11" s="211"/>
      <c r="H11" s="63">
        <v>24</v>
      </c>
      <c r="I11" s="63">
        <v>29</v>
      </c>
      <c r="J11" s="63">
        <v>27</v>
      </c>
      <c r="K11" s="63">
        <v>31</v>
      </c>
      <c r="L11" s="63">
        <v>25</v>
      </c>
      <c r="M11" s="63">
        <v>26</v>
      </c>
      <c r="N11" s="40"/>
      <c r="O11" s="40"/>
      <c r="P11" s="40"/>
      <c r="Q11" s="7"/>
    </row>
    <row r="12" spans="2:17" ht="12.75">
      <c r="B12" s="26" t="s">
        <v>55</v>
      </c>
      <c r="C12" s="89"/>
      <c r="D12" s="63">
        <v>9</v>
      </c>
      <c r="E12" s="63">
        <v>10</v>
      </c>
      <c r="F12" s="63">
        <v>10</v>
      </c>
      <c r="G12" s="211"/>
      <c r="H12" s="63">
        <v>20</v>
      </c>
      <c r="I12" s="63">
        <v>29</v>
      </c>
      <c r="J12" s="63">
        <v>25</v>
      </c>
      <c r="K12" s="63">
        <v>15</v>
      </c>
      <c r="L12" s="63">
        <v>15</v>
      </c>
      <c r="M12" s="63">
        <v>22</v>
      </c>
      <c r="N12" s="40"/>
      <c r="O12" s="40"/>
      <c r="P12" s="40"/>
      <c r="Q12" s="7"/>
    </row>
    <row r="13" spans="2:17" ht="12.75">
      <c r="B13" s="25" t="s">
        <v>35</v>
      </c>
      <c r="C13" s="89"/>
      <c r="D13" s="63">
        <v>19</v>
      </c>
      <c r="E13" s="63">
        <v>22</v>
      </c>
      <c r="F13" s="63">
        <v>22</v>
      </c>
      <c r="G13" s="211"/>
      <c r="H13" s="63">
        <v>27</v>
      </c>
      <c r="I13" s="63">
        <v>27</v>
      </c>
      <c r="J13" s="63">
        <v>30</v>
      </c>
      <c r="K13" s="63">
        <v>31</v>
      </c>
      <c r="L13" s="63">
        <v>33</v>
      </c>
      <c r="M13" s="63">
        <v>39</v>
      </c>
      <c r="N13" s="40"/>
      <c r="O13" s="40"/>
      <c r="P13" s="40"/>
      <c r="Q13" s="7"/>
    </row>
    <row r="14" spans="2:16" ht="15" customHeight="1">
      <c r="B14" s="24" t="s">
        <v>7</v>
      </c>
      <c r="C14" s="91"/>
      <c r="D14" s="64">
        <v>287</v>
      </c>
      <c r="E14" s="64">
        <v>340</v>
      </c>
      <c r="F14" s="64">
        <v>345</v>
      </c>
      <c r="G14" s="212"/>
      <c r="H14" s="62">
        <v>441</v>
      </c>
      <c r="I14" s="64">
        <v>450</v>
      </c>
      <c r="J14" s="64">
        <v>415</v>
      </c>
      <c r="K14" s="64">
        <v>458</v>
      </c>
      <c r="L14" s="64">
        <v>521</v>
      </c>
      <c r="M14" s="64">
        <v>610</v>
      </c>
      <c r="N14" s="40"/>
      <c r="O14" s="54"/>
      <c r="P14" s="54"/>
    </row>
    <row r="15" spans="4:13" ht="12.75">
      <c r="D15" s="17"/>
      <c r="E15" s="17"/>
      <c r="F15" s="17"/>
      <c r="G15" s="17"/>
      <c r="H15" s="17"/>
      <c r="J15" s="44"/>
      <c r="M15" s="192" t="s">
        <v>101</v>
      </c>
    </row>
    <row r="16" spans="9:14" ht="12.75">
      <c r="I16" s="44"/>
      <c r="J16" s="44"/>
      <c r="K16" s="60"/>
      <c r="L16" s="60"/>
      <c r="M16" s="60"/>
      <c r="N16" s="60"/>
    </row>
    <row r="17" spans="2:14" ht="12.75">
      <c r="B17" s="213" t="s">
        <v>76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60"/>
    </row>
    <row r="18" spans="2:14" ht="39.75" customHeight="1">
      <c r="B18" s="93" t="s">
        <v>77</v>
      </c>
      <c r="C18" s="94" t="s">
        <v>78</v>
      </c>
      <c r="D18" s="65">
        <v>2004</v>
      </c>
      <c r="E18" s="65">
        <v>2005</v>
      </c>
      <c r="F18" s="65">
        <v>2007</v>
      </c>
      <c r="G18" s="210" t="s">
        <v>60</v>
      </c>
      <c r="H18" s="65">
        <v>2009</v>
      </c>
      <c r="I18" s="65">
        <v>2011</v>
      </c>
      <c r="J18" s="130">
        <v>2013</v>
      </c>
      <c r="K18" s="130">
        <v>2015</v>
      </c>
      <c r="L18" s="130">
        <v>2017</v>
      </c>
      <c r="M18" s="130">
        <v>2019</v>
      </c>
      <c r="N18" s="60"/>
    </row>
    <row r="19" spans="2:14" ht="12.75">
      <c r="B19" s="57" t="s">
        <v>56</v>
      </c>
      <c r="C19" s="88" t="s">
        <v>48</v>
      </c>
      <c r="D19" s="84">
        <v>0.09059233449477352</v>
      </c>
      <c r="E19" s="85">
        <v>0.061764705882352944</v>
      </c>
      <c r="F19" s="85">
        <v>0.15942028985507245</v>
      </c>
      <c r="G19" s="211"/>
      <c r="H19" s="87">
        <v>0.16099773242630386</v>
      </c>
      <c r="I19" s="87">
        <v>0.12222222222222222</v>
      </c>
      <c r="J19" s="87">
        <f>J4/SUM(J$9:J$13)</f>
        <v>0.13559322033898305</v>
      </c>
      <c r="K19" s="87">
        <f>K4/K$14</f>
        <v>0.13537117903930132</v>
      </c>
      <c r="L19" s="87">
        <f aca="true" t="shared" si="0" ref="L19:M29">L4/L$14</f>
        <v>0.12284069097888675</v>
      </c>
      <c r="M19" s="87">
        <f t="shared" si="0"/>
        <v>0.11967213114754098</v>
      </c>
      <c r="N19" s="60"/>
    </row>
    <row r="20" spans="2:14" ht="12.75">
      <c r="B20" s="26"/>
      <c r="C20" s="89" t="s">
        <v>49</v>
      </c>
      <c r="D20" s="54">
        <v>0.46689895470383275</v>
      </c>
      <c r="E20" s="54">
        <v>0.5088235294117647</v>
      </c>
      <c r="F20" s="54">
        <v>0.4492753623188406</v>
      </c>
      <c r="G20" s="211"/>
      <c r="H20" s="54">
        <v>0.42630385487528344</v>
      </c>
      <c r="I20" s="54">
        <v>0.41555555555555557</v>
      </c>
      <c r="J20" s="54">
        <f>J5/SUM(J$9:J$13)</f>
        <v>0.4067796610169492</v>
      </c>
      <c r="K20" s="54">
        <f aca="true" t="shared" si="1" ref="K20">K5/K$14</f>
        <v>0.4104803493449782</v>
      </c>
      <c r="L20" s="54">
        <f t="shared" si="0"/>
        <v>0.4894433781190019</v>
      </c>
      <c r="M20" s="54">
        <f t="shared" si="0"/>
        <v>0.49508196721311476</v>
      </c>
      <c r="N20" s="60"/>
    </row>
    <row r="21" spans="2:14" ht="12.75">
      <c r="B21" s="26"/>
      <c r="C21" s="89" t="s">
        <v>50</v>
      </c>
      <c r="D21" s="54">
        <v>0.10452961672473868</v>
      </c>
      <c r="E21" s="54">
        <v>0.11176470588235295</v>
      </c>
      <c r="F21" s="54">
        <v>0.11014492753623188</v>
      </c>
      <c r="G21" s="211"/>
      <c r="H21" s="54">
        <v>0.12698412698412698</v>
      </c>
      <c r="I21" s="54">
        <v>0.14888888888888888</v>
      </c>
      <c r="J21" s="54">
        <f aca="true" t="shared" si="2" ref="J21:J28">J6/SUM(J$9:J$13)</f>
        <v>0.1234866828087167</v>
      </c>
      <c r="K21" s="54">
        <f aca="true" t="shared" si="3" ref="K21">K6/K$14</f>
        <v>0.185589519650655</v>
      </c>
      <c r="L21" s="54">
        <f t="shared" si="0"/>
        <v>0.11900191938579655</v>
      </c>
      <c r="M21" s="54">
        <f t="shared" si="0"/>
        <v>0.13442622950819672</v>
      </c>
      <c r="N21" s="60"/>
    </row>
    <row r="22" spans="2:14" ht="12.75">
      <c r="B22" s="26"/>
      <c r="C22" s="89" t="s">
        <v>51</v>
      </c>
      <c r="D22" s="54">
        <v>0.027874564459930314</v>
      </c>
      <c r="E22" s="54">
        <v>0.023529411764705882</v>
      </c>
      <c r="F22" s="54">
        <v>0.034782608695652174</v>
      </c>
      <c r="G22" s="211"/>
      <c r="H22" s="54">
        <v>0.02947845804988662</v>
      </c>
      <c r="I22" s="54">
        <v>0.044444444444444446</v>
      </c>
      <c r="J22" s="54">
        <f t="shared" si="2"/>
        <v>0.048426150121065374</v>
      </c>
      <c r="K22" s="54">
        <f aca="true" t="shared" si="4" ref="K22">K7/K$14</f>
        <v>0.03056768558951965</v>
      </c>
      <c r="L22" s="54">
        <f t="shared" si="0"/>
        <v>0.04222648752399232</v>
      </c>
      <c r="M22" s="54">
        <f t="shared" si="0"/>
        <v>0.02459016393442623</v>
      </c>
      <c r="N22" s="60"/>
    </row>
    <row r="23" spans="2:14" ht="12.75">
      <c r="B23" s="26"/>
      <c r="C23" s="89" t="s">
        <v>52</v>
      </c>
      <c r="D23" s="54">
        <v>0.006968641114982578</v>
      </c>
      <c r="E23" s="54">
        <v>0.0058823529411764705</v>
      </c>
      <c r="F23" s="54">
        <v>0.005797101449275362</v>
      </c>
      <c r="G23" s="211"/>
      <c r="H23" s="54">
        <v>0.0045351473922902496</v>
      </c>
      <c r="I23" s="54">
        <v>0.0044444444444444444</v>
      </c>
      <c r="J23" s="54">
        <f t="shared" si="2"/>
        <v>0.007263922518159807</v>
      </c>
      <c r="K23" s="54">
        <f aca="true" t="shared" si="5" ref="K23">K8/K$14</f>
        <v>0.004366812227074236</v>
      </c>
      <c r="L23" s="54">
        <f t="shared" si="0"/>
        <v>0.003838771593090211</v>
      </c>
      <c r="M23" s="54">
        <f t="shared" si="0"/>
        <v>0.003278688524590164</v>
      </c>
      <c r="N23" s="60"/>
    </row>
    <row r="24" spans="2:14" ht="12.75">
      <c r="B24" s="25"/>
      <c r="C24" s="90" t="s">
        <v>7</v>
      </c>
      <c r="D24" s="86">
        <v>0.6968641114982579</v>
      </c>
      <c r="E24" s="86">
        <v>0.711764705882353</v>
      </c>
      <c r="F24" s="86">
        <v>0.7594202898550725</v>
      </c>
      <c r="G24" s="211"/>
      <c r="H24" s="86">
        <v>0.7482993197278911</v>
      </c>
      <c r="I24" s="86">
        <v>0.7355555555555555</v>
      </c>
      <c r="J24" s="86">
        <f t="shared" si="2"/>
        <v>0.7215496368038741</v>
      </c>
      <c r="K24" s="86">
        <f aca="true" t="shared" si="6" ref="K24">K9/K$14</f>
        <v>0.7663755458515283</v>
      </c>
      <c r="L24" s="86">
        <f t="shared" si="0"/>
        <v>0.7773512476007678</v>
      </c>
      <c r="M24" s="86">
        <f t="shared" si="0"/>
        <v>0.7770491803278688</v>
      </c>
      <c r="N24" s="60"/>
    </row>
    <row r="25" spans="2:14" ht="12.75">
      <c r="B25" s="26" t="s">
        <v>53</v>
      </c>
      <c r="C25" s="89"/>
      <c r="D25" s="54">
        <v>0.13240418118466898</v>
      </c>
      <c r="E25" s="54">
        <v>0.1411764705882353</v>
      </c>
      <c r="F25" s="54">
        <v>0.08695652173913043</v>
      </c>
      <c r="G25" s="211"/>
      <c r="H25" s="54">
        <v>0.09297052154195011</v>
      </c>
      <c r="I25" s="54">
        <v>0.07333333333333333</v>
      </c>
      <c r="J25" s="54">
        <f t="shared" si="2"/>
        <v>0.07990314769975787</v>
      </c>
      <c r="K25" s="54">
        <f aca="true" t="shared" si="7" ref="K25">K10/K$14</f>
        <v>0.06768558951965066</v>
      </c>
      <c r="L25" s="54">
        <f t="shared" si="0"/>
        <v>0.08253358925143954</v>
      </c>
      <c r="M25" s="54">
        <f t="shared" si="0"/>
        <v>0.08032786885245902</v>
      </c>
      <c r="N25" s="60"/>
    </row>
    <row r="26" spans="2:14" ht="12.75">
      <c r="B26" s="26" t="s">
        <v>54</v>
      </c>
      <c r="C26" s="89"/>
      <c r="D26" s="54">
        <v>0.06620209059233449</v>
      </c>
      <c r="E26" s="54">
        <v>0.058823529411764705</v>
      </c>
      <c r="F26" s="54">
        <v>0.06376811594202898</v>
      </c>
      <c r="G26" s="211"/>
      <c r="H26" s="54">
        <v>0.05442176870748299</v>
      </c>
      <c r="I26" s="54">
        <v>0.06444444444444444</v>
      </c>
      <c r="J26" s="54">
        <f t="shared" si="2"/>
        <v>0.06537530266343826</v>
      </c>
      <c r="K26" s="54">
        <f aca="true" t="shared" si="8" ref="K26">K11/K$14</f>
        <v>0.06768558951965066</v>
      </c>
      <c r="L26" s="54">
        <f t="shared" si="0"/>
        <v>0.04798464491362764</v>
      </c>
      <c r="M26" s="54">
        <f t="shared" si="0"/>
        <v>0.04262295081967213</v>
      </c>
      <c r="N26" s="60"/>
    </row>
    <row r="27" spans="2:14" ht="12.75">
      <c r="B27" s="26" t="s">
        <v>55</v>
      </c>
      <c r="C27" s="89"/>
      <c r="D27" s="54">
        <v>0.0313588850174216</v>
      </c>
      <c r="E27" s="54">
        <v>0.029411764705882353</v>
      </c>
      <c r="F27" s="54">
        <v>0.028985507246376812</v>
      </c>
      <c r="G27" s="211"/>
      <c r="H27" s="54">
        <v>0.045351473922902494</v>
      </c>
      <c r="I27" s="54">
        <v>0.06444444444444444</v>
      </c>
      <c r="J27" s="54">
        <f t="shared" si="2"/>
        <v>0.06053268765133172</v>
      </c>
      <c r="K27" s="54">
        <f aca="true" t="shared" si="9" ref="K27">K12/K$14</f>
        <v>0.03275109170305677</v>
      </c>
      <c r="L27" s="54">
        <f t="shared" si="0"/>
        <v>0.028790786948176585</v>
      </c>
      <c r="M27" s="54">
        <f t="shared" si="0"/>
        <v>0.036065573770491806</v>
      </c>
      <c r="N27" s="60"/>
    </row>
    <row r="28" spans="2:14" ht="12.75">
      <c r="B28" s="25" t="s">
        <v>35</v>
      </c>
      <c r="C28" s="92"/>
      <c r="D28" s="54">
        <v>0.06620209059233449</v>
      </c>
      <c r="E28" s="54">
        <v>0.06470588235294118</v>
      </c>
      <c r="F28" s="54">
        <v>0.06376811594202898</v>
      </c>
      <c r="G28" s="211"/>
      <c r="H28" s="54">
        <v>0.061224489795918366</v>
      </c>
      <c r="I28" s="54">
        <v>0.06</v>
      </c>
      <c r="J28" s="54">
        <f t="shared" si="2"/>
        <v>0.07263922518159806</v>
      </c>
      <c r="K28" s="54">
        <f aca="true" t="shared" si="10" ref="K28">K13/K$14</f>
        <v>0.06768558951965066</v>
      </c>
      <c r="L28" s="54">
        <f t="shared" si="0"/>
        <v>0.06333973128598848</v>
      </c>
      <c r="M28" s="54">
        <f t="shared" si="0"/>
        <v>0.06393442622950819</v>
      </c>
      <c r="N28" s="60"/>
    </row>
    <row r="29" spans="2:14" ht="12.75">
      <c r="B29" s="24" t="s">
        <v>7</v>
      </c>
      <c r="C29" s="91"/>
      <c r="D29" s="86">
        <v>1</v>
      </c>
      <c r="E29" s="86">
        <v>1</v>
      </c>
      <c r="F29" s="86">
        <v>1</v>
      </c>
      <c r="G29" s="212"/>
      <c r="H29" s="86">
        <v>1</v>
      </c>
      <c r="I29" s="86">
        <v>1</v>
      </c>
      <c r="J29" s="86">
        <v>1</v>
      </c>
      <c r="K29" s="86">
        <f aca="true" t="shared" si="11" ref="K29">K14/K$14</f>
        <v>1</v>
      </c>
      <c r="L29" s="86">
        <f t="shared" si="0"/>
        <v>1</v>
      </c>
      <c r="M29" s="86">
        <f t="shared" si="0"/>
        <v>1</v>
      </c>
      <c r="N29" s="60"/>
    </row>
    <row r="30" spans="9:14" ht="12.75">
      <c r="I30" s="44"/>
      <c r="J30" s="44"/>
      <c r="K30" s="60"/>
      <c r="L30" s="60"/>
      <c r="M30" s="60"/>
      <c r="N30" s="60"/>
    </row>
    <row r="31" spans="2:13" ht="12.75">
      <c r="B31" s="5" t="s">
        <v>17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5">
        <v>1</v>
      </c>
      <c r="B32" s="5" t="s">
        <v>57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3" ht="12.75">
      <c r="A33" s="5">
        <v>2</v>
      </c>
      <c r="B33" s="7" t="s">
        <v>39</v>
      </c>
      <c r="C33" s="7"/>
    </row>
    <row r="34" spans="1:2" ht="12.75">
      <c r="A34" s="5">
        <v>3</v>
      </c>
      <c r="B34" s="69" t="s">
        <v>75</v>
      </c>
    </row>
    <row r="35" spans="1:2" ht="12.75">
      <c r="A35" s="5">
        <v>4</v>
      </c>
      <c r="B35" s="69" t="s">
        <v>98</v>
      </c>
    </row>
    <row r="36" spans="1:2" ht="12.75">
      <c r="A36" s="5">
        <v>5</v>
      </c>
      <c r="B36" s="69" t="s">
        <v>107</v>
      </c>
    </row>
    <row r="37" ht="12.75">
      <c r="B37" s="160"/>
    </row>
    <row r="39" spans="2:3" ht="12.75">
      <c r="B39" s="56"/>
      <c r="C39" s="56"/>
    </row>
  </sheetData>
  <mergeCells count="3">
    <mergeCell ref="G3:G14"/>
    <mergeCell ref="G18:G29"/>
    <mergeCell ref="B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1"/>
  <sheetViews>
    <sheetView zoomScale="80" zoomScaleNormal="80" workbookViewId="0" topLeftCell="A1"/>
  </sheetViews>
  <sheetFormatPr defaultColWidth="9.140625" defaultRowHeight="12.75"/>
  <cols>
    <col min="1" max="1" width="3.00390625" style="5" customWidth="1"/>
    <col min="2" max="2" width="31.8515625" style="5" customWidth="1"/>
    <col min="3" max="22" width="10.00390625" style="5" customWidth="1"/>
    <col min="23" max="23" width="9.140625" style="5" customWidth="1"/>
    <col min="24" max="24" width="16.140625" style="5" customWidth="1"/>
    <col min="25" max="16384" width="9.140625" style="5" customWidth="1"/>
  </cols>
  <sheetData>
    <row r="1" s="16" customFormat="1" ht="15.75">
      <c r="B1" s="11" t="s">
        <v>114</v>
      </c>
    </row>
    <row r="3" spans="2:22" ht="33.75" customHeight="1">
      <c r="B3" s="215" t="s">
        <v>12</v>
      </c>
      <c r="C3" s="95">
        <v>2002</v>
      </c>
      <c r="D3" s="95">
        <v>2003</v>
      </c>
      <c r="E3" s="95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  <c r="T3" s="95">
        <v>2019</v>
      </c>
      <c r="U3" s="95">
        <v>2020</v>
      </c>
      <c r="V3" s="95">
        <v>2021</v>
      </c>
    </row>
    <row r="4" spans="2:22" ht="15.75" customHeight="1">
      <c r="B4" s="216"/>
      <c r="C4" s="217" t="s">
        <v>83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2:24" ht="12.75">
      <c r="B5" s="26" t="s">
        <v>1</v>
      </c>
      <c r="C5" s="97">
        <v>1.22955</v>
      </c>
      <c r="D5" s="97">
        <v>2.02190209</v>
      </c>
      <c r="E5" s="97">
        <v>3.00481422</v>
      </c>
      <c r="F5" s="97">
        <v>4.824164</v>
      </c>
      <c r="G5" s="133">
        <v>6.921828</v>
      </c>
      <c r="H5" s="133">
        <v>6.728068</v>
      </c>
      <c r="I5" s="133">
        <v>6.500276</v>
      </c>
      <c r="J5" s="133">
        <v>7.795524</v>
      </c>
      <c r="K5" s="97">
        <v>5.623292</v>
      </c>
      <c r="L5" s="97">
        <v>9.528866</v>
      </c>
      <c r="M5" s="132">
        <v>9.211469</v>
      </c>
      <c r="N5" s="132">
        <v>8.540969</v>
      </c>
      <c r="O5" s="132">
        <v>9.14389</v>
      </c>
      <c r="P5" s="132">
        <v>10.69790921</v>
      </c>
      <c r="Q5" s="132">
        <v>10.340079</v>
      </c>
      <c r="R5" s="132">
        <v>11.458849030000001</v>
      </c>
      <c r="S5" s="132">
        <v>15.089131429999998</v>
      </c>
      <c r="T5" s="132">
        <v>15.40624949</v>
      </c>
      <c r="U5" s="132">
        <v>15.73596286</v>
      </c>
      <c r="V5" s="132">
        <v>18.92428254</v>
      </c>
      <c r="X5" s="191"/>
    </row>
    <row r="6" spans="2:24" ht="12.75">
      <c r="B6" s="26" t="s">
        <v>9</v>
      </c>
      <c r="C6" s="97">
        <v>8.551452</v>
      </c>
      <c r="D6" s="97">
        <v>12.959427</v>
      </c>
      <c r="E6" s="97">
        <v>17.569105</v>
      </c>
      <c r="F6" s="97">
        <v>16.354761</v>
      </c>
      <c r="G6" s="97">
        <v>16.317474</v>
      </c>
      <c r="H6" s="97">
        <v>18.691168</v>
      </c>
      <c r="I6" s="97">
        <v>20.538537</v>
      </c>
      <c r="J6" s="97">
        <v>20.937208</v>
      </c>
      <c r="K6" s="97">
        <v>22.785129</v>
      </c>
      <c r="L6" s="97">
        <v>25.44161</v>
      </c>
      <c r="M6" s="132">
        <v>25.596211</v>
      </c>
      <c r="N6" s="132">
        <v>26.707588</v>
      </c>
      <c r="O6" s="132">
        <v>26.655853</v>
      </c>
      <c r="P6" s="132">
        <v>24.28148</v>
      </c>
      <c r="Q6" s="132">
        <v>26.165492</v>
      </c>
      <c r="R6" s="132">
        <v>26.6553927</v>
      </c>
      <c r="S6" s="132">
        <v>27.157240389999995</v>
      </c>
      <c r="T6" s="132">
        <v>27.92533842</v>
      </c>
      <c r="U6" s="132">
        <v>27.78604589</v>
      </c>
      <c r="V6" s="132">
        <v>28.873342949999998</v>
      </c>
      <c r="X6" s="191"/>
    </row>
    <row r="7" spans="2:24" ht="12.75">
      <c r="B7" s="26" t="s">
        <v>8</v>
      </c>
      <c r="C7" s="97">
        <v>24.14752</v>
      </c>
      <c r="D7" s="97">
        <v>31.255104</v>
      </c>
      <c r="E7" s="97">
        <v>33.597945</v>
      </c>
      <c r="F7" s="97">
        <v>36.392947</v>
      </c>
      <c r="G7" s="97">
        <v>38.039685</v>
      </c>
      <c r="H7" s="97">
        <v>41.42765316</v>
      </c>
      <c r="I7" s="97">
        <v>44.706446</v>
      </c>
      <c r="J7" s="97">
        <v>53.24409532</v>
      </c>
      <c r="K7" s="97">
        <v>55.911764149999996</v>
      </c>
      <c r="L7" s="97">
        <v>54.0875112</v>
      </c>
      <c r="M7" s="132">
        <v>55.27126440999999</v>
      </c>
      <c r="N7" s="132">
        <v>57.55907269</v>
      </c>
      <c r="O7" s="132">
        <v>55.05746760609993</v>
      </c>
      <c r="P7" s="132">
        <v>52.20867749509996</v>
      </c>
      <c r="Q7" s="132">
        <v>61.58595055000001</v>
      </c>
      <c r="R7" s="132">
        <v>64.49684729</v>
      </c>
      <c r="S7" s="132">
        <v>68.80653012</v>
      </c>
      <c r="T7" s="132">
        <v>75.08624280999999</v>
      </c>
      <c r="U7" s="132">
        <v>72.93900674</v>
      </c>
      <c r="V7" s="132">
        <v>73.79541359000001</v>
      </c>
      <c r="X7" s="191"/>
    </row>
    <row r="8" spans="2:24" ht="12.75">
      <c r="B8" s="26" t="s">
        <v>2</v>
      </c>
      <c r="C8" s="97">
        <v>69.628831</v>
      </c>
      <c r="D8" s="97">
        <v>86.152367</v>
      </c>
      <c r="E8" s="97">
        <v>101.119426</v>
      </c>
      <c r="F8" s="97">
        <v>106.147979</v>
      </c>
      <c r="G8" s="97">
        <v>113.859434</v>
      </c>
      <c r="H8" s="97">
        <v>116.683274</v>
      </c>
      <c r="I8" s="97">
        <v>138.540191</v>
      </c>
      <c r="J8" s="97">
        <v>149.595526</v>
      </c>
      <c r="K8" s="97">
        <v>149.747687</v>
      </c>
      <c r="L8" s="97">
        <v>143.852139</v>
      </c>
      <c r="M8" s="132">
        <v>140.499361</v>
      </c>
      <c r="N8" s="132">
        <v>134.679109</v>
      </c>
      <c r="O8" s="132">
        <v>140.02209</v>
      </c>
      <c r="P8" s="132">
        <v>158.71921494</v>
      </c>
      <c r="Q8" s="132">
        <v>163.47001</v>
      </c>
      <c r="R8" s="132">
        <v>175.24739751400003</v>
      </c>
      <c r="S8" s="132">
        <v>204.25098</v>
      </c>
      <c r="T8" s="132">
        <v>203.461756</v>
      </c>
      <c r="U8" s="132">
        <v>200.172742</v>
      </c>
      <c r="V8" s="132">
        <v>223.75784387000002</v>
      </c>
      <c r="X8" s="191"/>
    </row>
    <row r="9" spans="2:24" ht="12.75">
      <c r="B9" s="26" t="s">
        <v>3</v>
      </c>
      <c r="C9" s="97">
        <v>14.380617</v>
      </c>
      <c r="D9" s="97">
        <v>15.75640265</v>
      </c>
      <c r="E9" s="97">
        <v>11.6828366</v>
      </c>
      <c r="F9" s="97">
        <v>17.407993</v>
      </c>
      <c r="G9" s="97">
        <v>20.411518</v>
      </c>
      <c r="H9" s="97">
        <v>22.670439</v>
      </c>
      <c r="I9" s="97">
        <v>25.936887</v>
      </c>
      <c r="J9" s="97">
        <v>36.746477</v>
      </c>
      <c r="K9" s="97">
        <v>25.582559</v>
      </c>
      <c r="L9" s="97">
        <v>27.55272</v>
      </c>
      <c r="M9" s="132">
        <v>27.694632</v>
      </c>
      <c r="N9" s="132">
        <v>28.001515</v>
      </c>
      <c r="O9" s="132">
        <v>28.16692467</v>
      </c>
      <c r="P9" s="132">
        <v>31.13127501</v>
      </c>
      <c r="Q9" s="132">
        <v>34.94969072000001</v>
      </c>
      <c r="R9" s="132">
        <v>39.22673057</v>
      </c>
      <c r="S9" s="132">
        <v>44.25994103</v>
      </c>
      <c r="T9" s="132">
        <v>42.14887088</v>
      </c>
      <c r="U9" s="132">
        <v>42.75363850000001</v>
      </c>
      <c r="V9" s="132">
        <v>47.27873017</v>
      </c>
      <c r="X9" s="191"/>
    </row>
    <row r="10" spans="2:24" ht="12.75">
      <c r="B10" s="26" t="s">
        <v>4</v>
      </c>
      <c r="C10" s="97">
        <v>53.064888</v>
      </c>
      <c r="D10" s="97">
        <v>50.53394</v>
      </c>
      <c r="E10" s="97">
        <v>59.41117156</v>
      </c>
      <c r="F10" s="97">
        <v>67.482248</v>
      </c>
      <c r="G10" s="97">
        <v>67.152313</v>
      </c>
      <c r="H10" s="97">
        <v>72.047118</v>
      </c>
      <c r="I10" s="97">
        <v>87.154298</v>
      </c>
      <c r="J10" s="97">
        <v>87.018665</v>
      </c>
      <c r="K10" s="97">
        <v>90.064602</v>
      </c>
      <c r="L10" s="97">
        <v>91.6284</v>
      </c>
      <c r="M10" s="132">
        <v>89.283482</v>
      </c>
      <c r="N10" s="132">
        <v>86.422633</v>
      </c>
      <c r="O10" s="132">
        <v>88.46274</v>
      </c>
      <c r="P10" s="132">
        <v>94.640566</v>
      </c>
      <c r="Q10" s="132">
        <v>108.163653</v>
      </c>
      <c r="R10" s="132">
        <v>117.793</v>
      </c>
      <c r="S10" s="132">
        <v>130.28886599999998</v>
      </c>
      <c r="T10" s="132">
        <v>130.390414</v>
      </c>
      <c r="U10" s="132">
        <v>134.774817</v>
      </c>
      <c r="V10" s="132">
        <v>143.713034</v>
      </c>
      <c r="X10" s="191"/>
    </row>
    <row r="11" spans="2:24" ht="12.75">
      <c r="B11" s="26" t="s">
        <v>5</v>
      </c>
      <c r="C11" s="97">
        <v>10.709854</v>
      </c>
      <c r="D11" s="97">
        <v>12.611012</v>
      </c>
      <c r="E11" s="97">
        <v>14.394986</v>
      </c>
      <c r="F11" s="97">
        <v>15.592836</v>
      </c>
      <c r="G11" s="97">
        <v>15.236406</v>
      </c>
      <c r="H11" s="97">
        <v>16.341904</v>
      </c>
      <c r="I11" s="97">
        <v>16.848972</v>
      </c>
      <c r="J11" s="97">
        <v>20.608092</v>
      </c>
      <c r="K11" s="97">
        <v>18.589606</v>
      </c>
      <c r="L11" s="97">
        <v>20.642355</v>
      </c>
      <c r="M11" s="132">
        <v>19.922151</v>
      </c>
      <c r="N11" s="132">
        <v>20.109163</v>
      </c>
      <c r="O11" s="132">
        <v>17.528731</v>
      </c>
      <c r="P11" s="132">
        <v>20.390509931</v>
      </c>
      <c r="Q11" s="132">
        <v>21.48606</v>
      </c>
      <c r="R11" s="132">
        <v>24.403868489999997</v>
      </c>
      <c r="S11" s="132">
        <v>29.489566</v>
      </c>
      <c r="T11" s="132">
        <v>31.027628</v>
      </c>
      <c r="U11" s="132">
        <v>32.226415</v>
      </c>
      <c r="V11" s="132">
        <v>38.783458450000005</v>
      </c>
      <c r="X11" s="191"/>
    </row>
    <row r="12" spans="2:24" ht="12.75">
      <c r="B12" s="26" t="s">
        <v>6</v>
      </c>
      <c r="C12" s="97">
        <v>12.485184</v>
      </c>
      <c r="D12" s="97">
        <v>11.214207</v>
      </c>
      <c r="E12" s="97">
        <v>15.665303</v>
      </c>
      <c r="F12" s="97">
        <v>18.406557</v>
      </c>
      <c r="G12" s="97">
        <v>23.262412</v>
      </c>
      <c r="H12" s="97">
        <v>24.029305</v>
      </c>
      <c r="I12" s="97">
        <v>29.317878</v>
      </c>
      <c r="J12" s="97">
        <v>32.595392</v>
      </c>
      <c r="K12" s="97">
        <v>32.038397</v>
      </c>
      <c r="L12" s="97">
        <v>34.451981</v>
      </c>
      <c r="M12" s="132">
        <v>39.467756</v>
      </c>
      <c r="N12" s="132">
        <v>32.124666</v>
      </c>
      <c r="O12" s="132">
        <v>42.526276</v>
      </c>
      <c r="P12" s="132">
        <v>49.444478</v>
      </c>
      <c r="Q12" s="132">
        <v>48.381942</v>
      </c>
      <c r="R12" s="132">
        <v>52.626907</v>
      </c>
      <c r="S12" s="132">
        <v>63.037296000000005</v>
      </c>
      <c r="T12" s="132">
        <v>72.226963</v>
      </c>
      <c r="U12" s="132">
        <v>77.372502</v>
      </c>
      <c r="V12" s="132">
        <v>78.925305</v>
      </c>
      <c r="X12" s="191"/>
    </row>
    <row r="13" spans="2:24" ht="12.75">
      <c r="B13" s="24" t="s">
        <v>7</v>
      </c>
      <c r="C13" s="128">
        <v>194.19789600000001</v>
      </c>
      <c r="D13" s="128">
        <v>222.50436173999998</v>
      </c>
      <c r="E13" s="128">
        <v>256.44558738</v>
      </c>
      <c r="F13" s="128">
        <v>282.609485</v>
      </c>
      <c r="G13" s="128">
        <v>301.20106999999996</v>
      </c>
      <c r="H13" s="128">
        <v>318.61892916</v>
      </c>
      <c r="I13" s="128">
        <v>369.543485</v>
      </c>
      <c r="J13" s="128">
        <v>408.54097931999996</v>
      </c>
      <c r="K13" s="128">
        <v>400.34303615</v>
      </c>
      <c r="L13" s="128">
        <v>407.1855822</v>
      </c>
      <c r="M13" s="128">
        <v>406.94632641</v>
      </c>
      <c r="N13" s="128">
        <v>394.14471569000006</v>
      </c>
      <c r="O13" s="128">
        <v>407.5639722760999</v>
      </c>
      <c r="P13" s="128">
        <v>441.51411058609995</v>
      </c>
      <c r="Q13" s="128">
        <v>474.54287726999996</v>
      </c>
      <c r="R13" s="128">
        <v>511.908992594</v>
      </c>
      <c r="S13" s="128">
        <v>582.37955097</v>
      </c>
      <c r="T13" s="128">
        <f>SUM(T5:T12)</f>
        <v>597.6734626</v>
      </c>
      <c r="U13" s="128">
        <f>SUM(U5:U12)</f>
        <v>603.76112999</v>
      </c>
      <c r="V13" s="128">
        <f>SUM(V5:V12)</f>
        <v>654.05141057</v>
      </c>
      <c r="X13" s="191"/>
    </row>
    <row r="14" spans="4:24" ht="12.75">
      <c r="D14" s="52"/>
      <c r="O14" s="138"/>
      <c r="R14" s="145"/>
      <c r="T14" s="145"/>
      <c r="V14" s="145" t="s">
        <v>15</v>
      </c>
      <c r="X14" s="191"/>
    </row>
    <row r="15" spans="4:21" ht="12.75">
      <c r="D15" s="52"/>
      <c r="M15" s="39"/>
      <c r="N15" s="39"/>
      <c r="O15" s="39"/>
      <c r="P15" s="146"/>
      <c r="Q15" s="39"/>
      <c r="R15" s="39"/>
      <c r="S15" s="39"/>
      <c r="T15" s="39"/>
      <c r="U15" s="39"/>
    </row>
    <row r="16" spans="3:22" ht="12.75">
      <c r="C16" s="214" t="s">
        <v>81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</row>
    <row r="17" spans="2:22" ht="12.75">
      <c r="B17" s="96" t="s">
        <v>12</v>
      </c>
      <c r="C17" s="95">
        <v>2002</v>
      </c>
      <c r="D17" s="95">
        <v>2003</v>
      </c>
      <c r="E17" s="95">
        <v>2004</v>
      </c>
      <c r="F17" s="95">
        <v>2005</v>
      </c>
      <c r="G17" s="95">
        <v>2006</v>
      </c>
      <c r="H17" s="95">
        <v>2007</v>
      </c>
      <c r="I17" s="95">
        <v>2008</v>
      </c>
      <c r="J17" s="95">
        <v>2009</v>
      </c>
      <c r="K17" s="95">
        <v>2010</v>
      </c>
      <c r="L17" s="95">
        <v>2011</v>
      </c>
      <c r="M17" s="95">
        <v>2012</v>
      </c>
      <c r="N17" s="95">
        <v>2013</v>
      </c>
      <c r="O17" s="95">
        <v>2014</v>
      </c>
      <c r="P17" s="95">
        <v>2015</v>
      </c>
      <c r="Q17" s="95">
        <v>2016</v>
      </c>
      <c r="R17" s="95">
        <v>2017</v>
      </c>
      <c r="S17" s="95">
        <v>2018</v>
      </c>
      <c r="T17" s="95">
        <v>2019</v>
      </c>
      <c r="U17" s="95">
        <v>2020</v>
      </c>
      <c r="V17" s="95">
        <v>2021</v>
      </c>
    </row>
    <row r="18" spans="2:22" ht="12.75">
      <c r="B18" s="26" t="s">
        <v>1</v>
      </c>
      <c r="C18" s="15">
        <v>0.00633142801917895</v>
      </c>
      <c r="D18" s="19">
        <v>0.009087022268635912</v>
      </c>
      <c r="E18" s="19">
        <v>0.011717160941231089</v>
      </c>
      <c r="F18" s="19">
        <v>0.017070071091209126</v>
      </c>
      <c r="G18" s="15">
        <v>0.02298075501524613</v>
      </c>
      <c r="H18" s="15">
        <v>0.021116347411428857</v>
      </c>
      <c r="I18" s="15">
        <v>0.017590016503741097</v>
      </c>
      <c r="J18" s="15">
        <v>0.01908137590744345</v>
      </c>
      <c r="K18" s="19">
        <v>0.01404618412768662</v>
      </c>
      <c r="L18" s="19">
        <v>0.023401776527833065</v>
      </c>
      <c r="M18" s="17">
        <v>0.022635587059506735</v>
      </c>
      <c r="N18" s="17">
        <f>N5/N$13</f>
        <v>0.02166962706844352</v>
      </c>
      <c r="O18" s="17">
        <f>O5/O$13</f>
        <v>0.022435471783569645</v>
      </c>
      <c r="P18" s="17">
        <v>0.02423005053179109</v>
      </c>
      <c r="Q18" s="17">
        <v>0.021789556845706947</v>
      </c>
      <c r="R18" s="17">
        <f>R5/R$13</f>
        <v>0.022384543338327574</v>
      </c>
      <c r="S18" s="17">
        <f aca="true" t="shared" si="0" ref="S18:U26">S5/S$13</f>
        <v>0.025909445832821287</v>
      </c>
      <c r="T18" s="17">
        <f t="shared" si="0"/>
        <v>0.02577703454153663</v>
      </c>
      <c r="U18" s="17">
        <f t="shared" si="0"/>
        <v>0.026063226130937964</v>
      </c>
      <c r="V18" s="17">
        <f aca="true" t="shared" si="1" ref="V18">V5/V$13</f>
        <v>0.028933937354416305</v>
      </c>
    </row>
    <row r="19" spans="2:22" ht="12.75">
      <c r="B19" s="26" t="s">
        <v>9</v>
      </c>
      <c r="C19" s="19">
        <v>0.044034730427769404</v>
      </c>
      <c r="D19" s="19">
        <v>0.058243473964538744</v>
      </c>
      <c r="E19" s="19">
        <v>0.06851006944395645</v>
      </c>
      <c r="F19" s="19">
        <v>0.05787053113238574</v>
      </c>
      <c r="G19" s="19">
        <v>0.054174688024846665</v>
      </c>
      <c r="H19" s="19">
        <v>0.05866308084481041</v>
      </c>
      <c r="I19" s="19">
        <v>0.05557813311199358</v>
      </c>
      <c r="J19" s="19">
        <v>0.05124873405563657</v>
      </c>
      <c r="K19" s="19">
        <v>0.05691401358974282</v>
      </c>
      <c r="L19" s="19">
        <v>0.06248160817124335</v>
      </c>
      <c r="M19" s="8">
        <v>0.06289824809528252</v>
      </c>
      <c r="N19" s="8">
        <f aca="true" t="shared" si="2" ref="N19:O26">N6/N$13</f>
        <v>0.0677608678661212</v>
      </c>
      <c r="O19" s="8">
        <f t="shared" si="2"/>
        <v>0.06540286878434455</v>
      </c>
      <c r="P19" s="8">
        <v>0.054995931993582006</v>
      </c>
      <c r="Q19" s="8">
        <v>0.055138309420062495</v>
      </c>
      <c r="R19" s="8">
        <f aca="true" t="shared" si="3" ref="R19">R6/R$13</f>
        <v>0.05207056935047955</v>
      </c>
      <c r="S19" s="8">
        <f t="shared" si="0"/>
        <v>0.0466315143530837</v>
      </c>
      <c r="T19" s="8">
        <f t="shared" si="0"/>
        <v>0.04672340360992297</v>
      </c>
      <c r="U19" s="8">
        <f t="shared" si="0"/>
        <v>0.046021587859523545</v>
      </c>
      <c r="V19" s="8">
        <f aca="true" t="shared" si="4" ref="V19">V6/V$13</f>
        <v>0.04414537218846013</v>
      </c>
    </row>
    <row r="20" spans="2:22" ht="12.75">
      <c r="B20" s="26" t="s">
        <v>8</v>
      </c>
      <c r="C20" s="19">
        <v>0.12434491051334562</v>
      </c>
      <c r="D20" s="19">
        <v>0.14046962385628245</v>
      </c>
      <c r="E20" s="19">
        <v>0.13101393298772074</v>
      </c>
      <c r="F20" s="19">
        <v>0.12877468355317231</v>
      </c>
      <c r="G20" s="19">
        <v>0.12629332624880782</v>
      </c>
      <c r="H20" s="19">
        <v>0.1300225735778441</v>
      </c>
      <c r="I20" s="19">
        <v>0.12097749741143456</v>
      </c>
      <c r="J20" s="19">
        <v>0.13032742861835464</v>
      </c>
      <c r="K20" s="19">
        <v>0.13965963961229252</v>
      </c>
      <c r="L20" s="19">
        <v>0.13283257945374274</v>
      </c>
      <c r="M20" s="8">
        <v>0.13581954381451766</v>
      </c>
      <c r="N20" s="8">
        <f t="shared" si="2"/>
        <v>0.14603537837424913</v>
      </c>
      <c r="O20" s="8">
        <f t="shared" si="2"/>
        <v>0.1350891426899771</v>
      </c>
      <c r="P20" s="8">
        <v>0.11824917084936228</v>
      </c>
      <c r="Q20" s="8">
        <v>0.129779527835921</v>
      </c>
      <c r="R20" s="8">
        <f aca="true" t="shared" si="5" ref="R20">R7/R$13</f>
        <v>0.12599279993729878</v>
      </c>
      <c r="S20" s="8">
        <f t="shared" si="0"/>
        <v>0.11814722890835916</v>
      </c>
      <c r="T20" s="8">
        <f t="shared" si="0"/>
        <v>0.12563087958324215</v>
      </c>
      <c r="U20" s="8">
        <f t="shared" si="0"/>
        <v>0.12080772198966847</v>
      </c>
      <c r="V20" s="8">
        <f aca="true" t="shared" si="6" ref="V20">V7/V$13</f>
        <v>0.11282815448052923</v>
      </c>
    </row>
    <row r="21" spans="2:22" ht="12.75">
      <c r="B21" s="26" t="s">
        <v>2</v>
      </c>
      <c r="C21" s="19">
        <v>0.3585457537603806</v>
      </c>
      <c r="D21" s="19">
        <v>0.3871940591468965</v>
      </c>
      <c r="E21" s="19">
        <v>0.3943114289198576</v>
      </c>
      <c r="F21" s="19">
        <v>0.37559949199864967</v>
      </c>
      <c r="G21" s="19">
        <v>0.3780180262971842</v>
      </c>
      <c r="H21" s="19">
        <v>0.36621576221984437</v>
      </c>
      <c r="I21" s="19">
        <v>0.37489550384036674</v>
      </c>
      <c r="J21" s="19">
        <v>0.36617018505461985</v>
      </c>
      <c r="K21" s="19">
        <v>0.3740484371605074</v>
      </c>
      <c r="L21" s="19">
        <v>0.353283969984338</v>
      </c>
      <c r="M21" s="8">
        <v>0.3452528057924925</v>
      </c>
      <c r="N21" s="8">
        <f t="shared" si="2"/>
        <v>0.3416996439092866</v>
      </c>
      <c r="O21" s="8">
        <f t="shared" si="2"/>
        <v>0.3435585565083842</v>
      </c>
      <c r="P21" s="8">
        <v>0.35948843113825707</v>
      </c>
      <c r="Q21" s="8">
        <v>0.3444789034458328</v>
      </c>
      <c r="R21" s="8">
        <f aca="true" t="shared" si="7" ref="R21">R8/R$13</f>
        <v>0.3423409239715983</v>
      </c>
      <c r="S21" s="8">
        <f t="shared" si="0"/>
        <v>0.35071798049880626</v>
      </c>
      <c r="T21" s="8">
        <f t="shared" si="0"/>
        <v>0.3404229378277904</v>
      </c>
      <c r="U21" s="8">
        <f t="shared" si="0"/>
        <v>0.3315429431558726</v>
      </c>
      <c r="V21" s="8">
        <f aca="true" t="shared" si="8" ref="V21">V8/V$13</f>
        <v>0.3421104828365052</v>
      </c>
    </row>
    <row r="22" spans="2:22" ht="12.75">
      <c r="B22" s="26" t="s">
        <v>3</v>
      </c>
      <c r="C22" s="19">
        <v>0.074051353264919</v>
      </c>
      <c r="D22" s="19">
        <v>0.0708139046209423</v>
      </c>
      <c r="E22" s="19">
        <v>0.045556785434909514</v>
      </c>
      <c r="F22" s="19">
        <v>0.06159734164619422</v>
      </c>
      <c r="G22" s="19">
        <v>0.06776708329754606</v>
      </c>
      <c r="H22" s="19">
        <v>0.07115220385608555</v>
      </c>
      <c r="I22" s="19">
        <v>0.07018629214908227</v>
      </c>
      <c r="J22" s="19">
        <v>0.08994563302110606</v>
      </c>
      <c r="K22" s="19">
        <v>0.06390159610623215</v>
      </c>
      <c r="L22" s="19">
        <v>0.06766624655798041</v>
      </c>
      <c r="M22" s="8">
        <v>0.06805475366817183</v>
      </c>
      <c r="N22" s="8">
        <f t="shared" si="2"/>
        <v>0.0710437407513629</v>
      </c>
      <c r="O22" s="8">
        <f t="shared" si="2"/>
        <v>0.06911043808091706</v>
      </c>
      <c r="P22" s="8">
        <v>0.07051026063170199</v>
      </c>
      <c r="Q22" s="8">
        <v>0.07364917353951714</v>
      </c>
      <c r="R22" s="8">
        <f aca="true" t="shared" si="9" ref="R22">R9/R$13</f>
        <v>0.07662832874106415</v>
      </c>
      <c r="S22" s="8">
        <f t="shared" si="0"/>
        <v>0.07599844629894974</v>
      </c>
      <c r="T22" s="8">
        <f t="shared" si="0"/>
        <v>0.07052156991652919</v>
      </c>
      <c r="U22" s="8">
        <f t="shared" si="0"/>
        <v>0.07081217451131398</v>
      </c>
      <c r="V22" s="8">
        <f aca="true" t="shared" si="10" ref="V22">V9/V$13</f>
        <v>0.0722859539876185</v>
      </c>
    </row>
    <row r="23" spans="2:22" ht="12.75">
      <c r="B23" s="26" t="s">
        <v>4</v>
      </c>
      <c r="C23" s="19">
        <v>0.27325161133568615</v>
      </c>
      <c r="D23" s="19">
        <v>0.22711437926349393</v>
      </c>
      <c r="E23" s="19">
        <v>0.23167164686661101</v>
      </c>
      <c r="F23" s="19">
        <v>0.2387826721385519</v>
      </c>
      <c r="G23" s="19">
        <v>0.22294845433318022</v>
      </c>
      <c r="H23" s="19">
        <v>0.2261231565555237</v>
      </c>
      <c r="I23" s="19">
        <v>0.23584314576672893</v>
      </c>
      <c r="J23" s="19">
        <v>0.21299862046847556</v>
      </c>
      <c r="K23" s="19">
        <v>0.2249685741161605</v>
      </c>
      <c r="L23" s="19">
        <v>0.2250285963096657</v>
      </c>
      <c r="M23" s="8">
        <v>0.21939866809375386</v>
      </c>
      <c r="N23" s="8">
        <f t="shared" si="2"/>
        <v>0.2192662480548706</v>
      </c>
      <c r="O23" s="8">
        <f t="shared" si="2"/>
        <v>0.2170524040826451</v>
      </c>
      <c r="P23" s="8">
        <v>0.21435456700209832</v>
      </c>
      <c r="Q23" s="8">
        <v>0.22793230744976134</v>
      </c>
      <c r="R23" s="8">
        <f aca="true" t="shared" si="11" ref="R23">R10/R$13</f>
        <v>0.23010535408473043</v>
      </c>
      <c r="S23" s="8">
        <f t="shared" si="0"/>
        <v>0.22371813327407084</v>
      </c>
      <c r="T23" s="8">
        <f t="shared" si="0"/>
        <v>0.21816329845527258</v>
      </c>
      <c r="U23" s="8">
        <f t="shared" si="0"/>
        <v>0.22322539545106568</v>
      </c>
      <c r="V23" s="8">
        <f aca="true" t="shared" si="12" ref="V23">V10/V$13</f>
        <v>0.21972742765703288</v>
      </c>
    </row>
    <row r="24" spans="2:22" ht="12.75">
      <c r="B24" s="26" t="s">
        <v>5</v>
      </c>
      <c r="C24" s="19">
        <v>0.055149176281497916</v>
      </c>
      <c r="D24" s="19">
        <v>0.05667759454862362</v>
      </c>
      <c r="E24" s="19">
        <v>0.056132710829878966</v>
      </c>
      <c r="F24" s="19">
        <v>0.055174496354925946</v>
      </c>
      <c r="G24" s="19">
        <v>0.050585497588039784</v>
      </c>
      <c r="H24" s="19">
        <v>0.05128980893597075</v>
      </c>
      <c r="I24" s="19">
        <v>0.04559401716958966</v>
      </c>
      <c r="J24" s="19">
        <v>0.05044314534689112</v>
      </c>
      <c r="K24" s="19">
        <v>0.04643419348259844</v>
      </c>
      <c r="L24" s="19">
        <v>0.050695201162257654</v>
      </c>
      <c r="M24" s="8">
        <v>0.04895522998265957</v>
      </c>
      <c r="N24" s="8">
        <f t="shared" si="2"/>
        <v>0.051019745285171135</v>
      </c>
      <c r="O24" s="8">
        <f t="shared" si="2"/>
        <v>0.04300853900826481</v>
      </c>
      <c r="P24" s="8">
        <v>0.04618314441622729</v>
      </c>
      <c r="Q24" s="8">
        <v>0.04527738383432759</v>
      </c>
      <c r="R24" s="8">
        <f aca="true" t="shared" si="13" ref="R24">R11/R$13</f>
        <v>0.04767227933687608</v>
      </c>
      <c r="S24" s="8">
        <f t="shared" si="0"/>
        <v>0.05063633493120209</v>
      </c>
      <c r="T24" s="8">
        <f t="shared" si="0"/>
        <v>0.05191401315531656</v>
      </c>
      <c r="U24" s="8">
        <f t="shared" si="0"/>
        <v>0.05337610091019567</v>
      </c>
      <c r="V24" s="8">
        <f aca="true" t="shared" si="14" ref="V24">V11/V$13</f>
        <v>0.059297262911183944</v>
      </c>
    </row>
    <row r="25" spans="2:22" ht="12.75">
      <c r="B25" s="26" t="s">
        <v>6</v>
      </c>
      <c r="C25" s="19">
        <v>0.06429103639722235</v>
      </c>
      <c r="D25" s="19">
        <v>0.0503999423305867</v>
      </c>
      <c r="E25" s="19">
        <v>0.06108626457583463</v>
      </c>
      <c r="F25" s="19">
        <v>0.06513071208491109</v>
      </c>
      <c r="G25" s="19">
        <v>0.07723216919514929</v>
      </c>
      <c r="H25" s="19">
        <v>0.07541706659849225</v>
      </c>
      <c r="I25" s="19">
        <v>0.07933539404706323</v>
      </c>
      <c r="J25" s="19">
        <v>0.0797848775274728</v>
      </c>
      <c r="K25" s="19">
        <v>0.0800273618047796</v>
      </c>
      <c r="L25" s="19">
        <v>0.08461002183293906</v>
      </c>
      <c r="M25" s="8">
        <v>0.09698516349361534</v>
      </c>
      <c r="N25" s="8">
        <f t="shared" si="2"/>
        <v>0.08150474869049486</v>
      </c>
      <c r="O25" s="8">
        <f t="shared" si="2"/>
        <v>0.10434257906189762</v>
      </c>
      <c r="P25" s="8">
        <v>0.11198844343698003</v>
      </c>
      <c r="Q25" s="8">
        <v>0.10195483762887078</v>
      </c>
      <c r="R25" s="8">
        <f aca="true" t="shared" si="15" ref="R25">R12/R$13</f>
        <v>0.10280520123962525</v>
      </c>
      <c r="S25" s="8">
        <f t="shared" si="0"/>
        <v>0.10824091590270696</v>
      </c>
      <c r="T25" s="8">
        <f t="shared" si="0"/>
        <v>0.12084686291038949</v>
      </c>
      <c r="U25" s="8">
        <f t="shared" si="0"/>
        <v>0.12815084999142212</v>
      </c>
      <c r="V25" s="8">
        <f aca="true" t="shared" si="16" ref="V25">V12/V$13</f>
        <v>0.12067140858425378</v>
      </c>
    </row>
    <row r="26" spans="2:22" ht="12.75">
      <c r="B26" s="24" t="s">
        <v>7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f t="shared" si="2"/>
        <v>1</v>
      </c>
      <c r="O26" s="18">
        <f t="shared" si="2"/>
        <v>1</v>
      </c>
      <c r="P26" s="18">
        <v>1</v>
      </c>
      <c r="Q26" s="18">
        <v>1</v>
      </c>
      <c r="R26" s="18">
        <f aca="true" t="shared" si="17" ref="R26">R13/R$13</f>
        <v>1</v>
      </c>
      <c r="S26" s="18">
        <f t="shared" si="0"/>
        <v>1</v>
      </c>
      <c r="T26" s="18">
        <f t="shared" si="0"/>
        <v>1</v>
      </c>
      <c r="U26" s="18">
        <f t="shared" si="0"/>
        <v>1</v>
      </c>
      <c r="V26" s="18">
        <f aca="true" t="shared" si="18" ref="V26">V13/V$13</f>
        <v>1</v>
      </c>
    </row>
    <row r="27" spans="2:21" ht="12.75">
      <c r="B27" s="7"/>
      <c r="C27" s="10"/>
      <c r="D27" s="7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4" ht="12.75">
      <c r="B28" s="5" t="s">
        <v>17</v>
      </c>
      <c r="D28" s="53"/>
    </row>
    <row r="29" spans="1:4" ht="12.75">
      <c r="A29" s="5">
        <v>1</v>
      </c>
      <c r="B29" s="5" t="s">
        <v>33</v>
      </c>
      <c r="D29" s="7"/>
    </row>
    <row r="30" spans="1:4" ht="12.75">
      <c r="A30" s="5">
        <v>2</v>
      </c>
      <c r="B30" s="71" t="s">
        <v>38</v>
      </c>
      <c r="D30" s="7"/>
    </row>
    <row r="31" spans="1:4" ht="12.75">
      <c r="A31" s="5">
        <v>3</v>
      </c>
      <c r="B31" s="7" t="s">
        <v>39</v>
      </c>
      <c r="D31" s="7"/>
    </row>
  </sheetData>
  <mergeCells count="3">
    <mergeCell ref="C16:V16"/>
    <mergeCell ref="B3:B4"/>
    <mergeCell ref="C4:V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5"/>
  <sheetViews>
    <sheetView zoomScale="80" zoomScaleNormal="80" workbookViewId="0" topLeftCell="A1"/>
  </sheetViews>
  <sheetFormatPr defaultColWidth="9.140625" defaultRowHeight="12.75"/>
  <cols>
    <col min="1" max="1" width="3.00390625" style="5" customWidth="1"/>
    <col min="2" max="2" width="51.421875" style="5" customWidth="1"/>
    <col min="3" max="11" width="9.28125" style="5" customWidth="1"/>
    <col min="12" max="16384" width="9.140625" style="5" customWidth="1"/>
  </cols>
  <sheetData>
    <row r="1" s="16" customFormat="1" ht="15.75">
      <c r="B1" s="11" t="s">
        <v>116</v>
      </c>
    </row>
    <row r="2" ht="12.75">
      <c r="B2" s="6"/>
    </row>
    <row r="3" spans="2:22" ht="38.25" customHeight="1">
      <c r="B3" s="21"/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65">
        <v>2011</v>
      </c>
      <c r="M3" s="105">
        <v>2012</v>
      </c>
      <c r="N3" s="130">
        <v>2013</v>
      </c>
      <c r="O3" s="130">
        <v>2014</v>
      </c>
      <c r="P3" s="130">
        <v>2015</v>
      </c>
      <c r="Q3" s="130">
        <v>2016</v>
      </c>
      <c r="R3" s="130">
        <v>2017</v>
      </c>
      <c r="S3" s="130">
        <v>2018</v>
      </c>
      <c r="T3" s="130">
        <v>2019</v>
      </c>
      <c r="U3" s="130">
        <v>2020</v>
      </c>
      <c r="V3" s="130">
        <v>2021</v>
      </c>
    </row>
    <row r="4" spans="2:22" ht="12.75">
      <c r="B4" s="70" t="s">
        <v>74</v>
      </c>
      <c r="C4" s="97">
        <v>194.19789600000004</v>
      </c>
      <c r="D4" s="97">
        <v>222.50436173999998</v>
      </c>
      <c r="E4" s="97">
        <v>256.44558738</v>
      </c>
      <c r="F4" s="97">
        <v>282.60948500000006</v>
      </c>
      <c r="G4" s="97">
        <v>301.20106999999996</v>
      </c>
      <c r="H4" s="97">
        <v>318.61892916</v>
      </c>
      <c r="I4" s="97">
        <v>369.543485</v>
      </c>
      <c r="J4" s="97">
        <v>408.54097931999996</v>
      </c>
      <c r="K4" s="97">
        <v>400.34303615</v>
      </c>
      <c r="L4" s="97">
        <v>407.1855822</v>
      </c>
      <c r="M4" s="128">
        <v>406.94632641</v>
      </c>
      <c r="N4" s="128">
        <v>394.14471569000006</v>
      </c>
      <c r="O4" s="128">
        <v>407.5639722760999</v>
      </c>
      <c r="P4" s="128">
        <v>441.51411058609995</v>
      </c>
      <c r="Q4" s="128">
        <v>474.54287726999996</v>
      </c>
      <c r="R4" s="128">
        <v>511.908992594</v>
      </c>
      <c r="S4" s="128">
        <v>582.37955097</v>
      </c>
      <c r="T4" s="128">
        <v>597.6734626</v>
      </c>
      <c r="U4" s="128">
        <v>603.76112999</v>
      </c>
      <c r="V4" s="128">
        <v>654.05141057</v>
      </c>
    </row>
    <row r="5" spans="2:22" ht="12.75">
      <c r="B5" s="98" t="s">
        <v>80</v>
      </c>
      <c r="C5" s="184">
        <v>30534.260377358496</v>
      </c>
      <c r="D5" s="185">
        <v>32963.60914666666</v>
      </c>
      <c r="E5" s="185">
        <v>36766.39245591398</v>
      </c>
      <c r="F5" s="185">
        <v>39916.59392655368</v>
      </c>
      <c r="G5" s="185">
        <v>43059.48105789849</v>
      </c>
      <c r="H5" s="185">
        <v>45745.718472361805</v>
      </c>
      <c r="I5" s="185">
        <v>52981.144802867384</v>
      </c>
      <c r="J5" s="185">
        <v>58782.87472230215</v>
      </c>
      <c r="K5" s="185">
        <v>57520.55117097701</v>
      </c>
      <c r="L5" s="185">
        <v>59660.891164835164</v>
      </c>
      <c r="M5" s="185">
        <v>59889.084092715224</v>
      </c>
      <c r="N5" s="185">
        <v>57792.48030645162</v>
      </c>
      <c r="O5" s="185">
        <v>58939.113850484435</v>
      </c>
      <c r="P5" s="185">
        <v>62983.46798660484</v>
      </c>
      <c r="Q5" s="185">
        <v>65364.03268181818</v>
      </c>
      <c r="R5" s="185">
        <v>72508.35589150141</v>
      </c>
      <c r="S5" s="185">
        <v>80661.98766897505</v>
      </c>
      <c r="T5" s="185">
        <v>82098.00310439561</v>
      </c>
      <c r="U5" s="185">
        <v>81150.68951478494</v>
      </c>
      <c r="V5" s="185">
        <v>90089.7259738292</v>
      </c>
    </row>
    <row r="6" spans="2:24" ht="12.75">
      <c r="B6" s="140" t="s">
        <v>115</v>
      </c>
      <c r="C6" s="189">
        <v>44589.40686557694</v>
      </c>
      <c r="D6" s="189">
        <v>47307.430957132165</v>
      </c>
      <c r="E6" s="189">
        <v>51583.56925311115</v>
      </c>
      <c r="F6" s="189">
        <v>54352.62884560682</v>
      </c>
      <c r="G6" s="189">
        <v>56723.19191580359</v>
      </c>
      <c r="H6" s="189">
        <v>58863.15795198824</v>
      </c>
      <c r="I6" s="189">
        <v>65577.15670699385</v>
      </c>
      <c r="J6" s="189">
        <v>71250.79827671366</v>
      </c>
      <c r="K6" s="189">
        <v>68475.43967372512</v>
      </c>
      <c r="L6" s="189">
        <v>69255.83083494465</v>
      </c>
      <c r="M6" s="189">
        <v>68803.58451489611</v>
      </c>
      <c r="N6" s="189">
        <v>65650.15385953382</v>
      </c>
      <c r="O6" s="189">
        <v>66140.80074770609</v>
      </c>
      <c r="P6" s="189">
        <v>70473.05182580919</v>
      </c>
      <c r="Q6" s="189">
        <v>72667.09594227551</v>
      </c>
      <c r="R6" s="189">
        <v>79144.9234691037</v>
      </c>
      <c r="S6" s="189">
        <v>86659.67656804243</v>
      </c>
      <c r="T6" s="189">
        <v>86796.68137914613</v>
      </c>
      <c r="U6" s="189">
        <v>84348.93606261362</v>
      </c>
      <c r="V6" s="189">
        <v>90089.7259738292</v>
      </c>
      <c r="W6" s="172"/>
      <c r="X6" s="15"/>
    </row>
    <row r="7" spans="18:22" ht="12.75">
      <c r="R7" s="146"/>
      <c r="T7" s="146"/>
      <c r="V7" s="192" t="s">
        <v>79</v>
      </c>
    </row>
    <row r="8" ht="12.75">
      <c r="B8" s="5" t="s">
        <v>17</v>
      </c>
    </row>
    <row r="9" spans="1:2" ht="12.75">
      <c r="A9" s="5">
        <v>1</v>
      </c>
      <c r="B9" s="71" t="s">
        <v>33</v>
      </c>
    </row>
    <row r="10" spans="1:2" ht="12.75">
      <c r="A10" s="5">
        <v>2</v>
      </c>
      <c r="B10" s="71" t="s">
        <v>38</v>
      </c>
    </row>
    <row r="11" spans="1:2" ht="12.75">
      <c r="A11" s="5">
        <v>3</v>
      </c>
      <c r="B11" s="7" t="s">
        <v>39</v>
      </c>
    </row>
    <row r="12" spans="1:13" ht="12.75">
      <c r="A12" s="5">
        <v>4</v>
      </c>
      <c r="B12" s="69" t="s">
        <v>85</v>
      </c>
      <c r="M12" s="6"/>
    </row>
    <row r="13" spans="1:2" ht="12.75">
      <c r="A13" s="5">
        <v>5</v>
      </c>
      <c r="B13" s="7" t="s">
        <v>86</v>
      </c>
    </row>
    <row r="15" spans="3:29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3:29" ht="12.75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7"/>
      <c r="W16" s="7"/>
      <c r="X16" s="7"/>
      <c r="Y16" s="7"/>
      <c r="Z16" s="7"/>
      <c r="AA16" s="7"/>
      <c r="AB16" s="7"/>
      <c r="AC16" s="7"/>
    </row>
    <row r="17" spans="3:29" ht="12.75"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7"/>
      <c r="W17" s="7"/>
      <c r="X17" s="7"/>
      <c r="Y17" s="7"/>
      <c r="Z17" s="7"/>
      <c r="AA17" s="7"/>
      <c r="AB17" s="7"/>
      <c r="AC17" s="7"/>
    </row>
    <row r="18" spans="3:29" ht="12.75"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7"/>
      <c r="X18" s="7"/>
      <c r="Y18" s="7"/>
      <c r="Z18" s="7"/>
      <c r="AA18" s="7"/>
      <c r="AB18" s="7"/>
      <c r="AC18" s="7"/>
    </row>
    <row r="19" spans="3:2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 ht="12.75">
      <c r="C21" s="187"/>
      <c r="D21" s="187"/>
      <c r="E21" s="187"/>
      <c r="F21" s="187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7"/>
      <c r="X21" s="7"/>
      <c r="Y21" s="7"/>
      <c r="Z21" s="7"/>
      <c r="AA21" s="7"/>
      <c r="AB21" s="7"/>
      <c r="AC21" s="7"/>
    </row>
    <row r="22" spans="3:29" ht="12.7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 ht="12.75"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7"/>
      <c r="X23" s="7"/>
      <c r="Y23" s="7"/>
      <c r="Z23" s="7"/>
      <c r="AA23" s="7"/>
      <c r="AB23" s="7"/>
      <c r="AC23" s="7"/>
    </row>
    <row r="25" spans="3:22" ht="12.75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zoomScale="80" zoomScaleNormal="80" workbookViewId="0" topLeftCell="A1"/>
  </sheetViews>
  <sheetFormatPr defaultColWidth="9.140625" defaultRowHeight="12.75"/>
  <cols>
    <col min="1" max="1" width="3.00390625" style="5" customWidth="1"/>
    <col min="2" max="2" width="28.7109375" style="5" customWidth="1"/>
    <col min="3" max="3" width="12.00390625" style="5" customWidth="1"/>
    <col min="4" max="4" width="22.57421875" style="5" customWidth="1"/>
    <col min="5" max="5" width="17.140625" style="5" customWidth="1"/>
    <col min="6" max="16384" width="9.140625" style="5" customWidth="1"/>
  </cols>
  <sheetData>
    <row r="1" s="16" customFormat="1" ht="15.75">
      <c r="B1" s="11" t="s">
        <v>102</v>
      </c>
    </row>
    <row r="3" spans="2:5" ht="19.5" customHeight="1">
      <c r="B3" s="9"/>
      <c r="C3" s="27" t="s">
        <v>0</v>
      </c>
      <c r="D3" s="14" t="s">
        <v>40</v>
      </c>
      <c r="E3" s="23" t="s">
        <v>34</v>
      </c>
    </row>
    <row r="4" spans="2:6" ht="12.75">
      <c r="B4" s="20" t="s">
        <v>23</v>
      </c>
      <c r="C4" s="141">
        <v>2002</v>
      </c>
      <c r="D4" s="142">
        <v>435.8</v>
      </c>
      <c r="E4" s="143">
        <v>0.0035</v>
      </c>
      <c r="F4" s="7"/>
    </row>
    <row r="5" spans="2:6" ht="12.75">
      <c r="B5" s="7"/>
      <c r="C5" s="22">
        <v>2004</v>
      </c>
      <c r="D5" s="42">
        <v>521.9</v>
      </c>
      <c r="E5" s="41">
        <v>0.0038</v>
      </c>
      <c r="F5" s="7"/>
    </row>
    <row r="6" spans="2:6" ht="12.75">
      <c r="B6" s="7"/>
      <c r="C6" s="22">
        <v>2005</v>
      </c>
      <c r="D6" s="42">
        <v>592.9</v>
      </c>
      <c r="E6" s="41">
        <v>0.0038</v>
      </c>
      <c r="F6" s="7"/>
    </row>
    <row r="7" spans="2:6" ht="12.75">
      <c r="B7" s="7"/>
      <c r="C7" s="22">
        <v>2007</v>
      </c>
      <c r="D7" s="42">
        <v>653</v>
      </c>
      <c r="E7" s="41">
        <v>0.0036</v>
      </c>
      <c r="F7" s="7"/>
    </row>
    <row r="8" spans="2:14" ht="12.75">
      <c r="B8" s="7"/>
      <c r="C8" s="219" t="s">
        <v>60</v>
      </c>
      <c r="D8" s="219"/>
      <c r="E8" s="219"/>
      <c r="F8" s="7"/>
      <c r="G8" s="7"/>
      <c r="N8" s="7"/>
    </row>
    <row r="9" spans="2:11" ht="12.75">
      <c r="B9" s="7"/>
      <c r="C9" s="22">
        <v>2009</v>
      </c>
      <c r="D9" s="99">
        <v>802</v>
      </c>
      <c r="E9" s="41">
        <v>0.0042</v>
      </c>
      <c r="F9" s="7"/>
      <c r="K9" s="7"/>
    </row>
    <row r="10" spans="2:8" ht="12.75">
      <c r="B10" s="7"/>
      <c r="C10" s="22">
        <v>2011</v>
      </c>
      <c r="D10" s="99">
        <v>836</v>
      </c>
      <c r="E10" s="41">
        <v>0.0039</v>
      </c>
      <c r="H10" s="28"/>
    </row>
    <row r="11" spans="2:8" ht="12.75">
      <c r="B11" s="7"/>
      <c r="C11" s="22">
        <v>2013</v>
      </c>
      <c r="D11" s="99">
        <v>817</v>
      </c>
      <c r="E11" s="41">
        <v>0.0035</v>
      </c>
      <c r="H11" s="28"/>
    </row>
    <row r="12" spans="2:8" ht="12.75">
      <c r="B12" s="7"/>
      <c r="C12" s="164">
        <v>2015</v>
      </c>
      <c r="D12" s="99">
        <v>877</v>
      </c>
      <c r="E12" s="165">
        <v>0.0034</v>
      </c>
      <c r="H12" s="28"/>
    </row>
    <row r="13" spans="2:8" ht="12.75">
      <c r="B13" s="7"/>
      <c r="C13" s="22">
        <v>2017</v>
      </c>
      <c r="D13" s="99">
        <v>960</v>
      </c>
      <c r="E13" s="41">
        <v>0.0033</v>
      </c>
      <c r="H13" s="28"/>
    </row>
    <row r="14" spans="2:8" ht="12.75">
      <c r="B14" s="166"/>
      <c r="C14" s="176">
        <v>2019</v>
      </c>
      <c r="D14" s="167">
        <v>1082</v>
      </c>
      <c r="E14" s="168">
        <v>0.0034</v>
      </c>
      <c r="F14" s="7"/>
      <c r="H14" s="28"/>
    </row>
    <row r="15" spans="3:5" ht="12.75">
      <c r="C15" s="7"/>
      <c r="E15" s="39" t="s">
        <v>103</v>
      </c>
    </row>
    <row r="17" ht="12.75">
      <c r="B17" s="71" t="s">
        <v>17</v>
      </c>
    </row>
    <row r="18" spans="1:2" ht="12.75">
      <c r="A18" s="5">
        <v>1</v>
      </c>
      <c r="B18" s="69" t="s">
        <v>75</v>
      </c>
    </row>
    <row r="19" spans="1:2" ht="12.75">
      <c r="A19" s="5">
        <v>2</v>
      </c>
      <c r="B19" s="69" t="s">
        <v>107</v>
      </c>
    </row>
    <row r="20" spans="1:2" ht="12.75">
      <c r="A20" s="5">
        <v>3</v>
      </c>
      <c r="B20" s="69" t="s">
        <v>104</v>
      </c>
    </row>
  </sheetData>
  <mergeCells count="1"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2"/>
  <sheetViews>
    <sheetView zoomScale="80" zoomScaleNormal="80" workbookViewId="0" topLeftCell="A1"/>
  </sheetViews>
  <sheetFormatPr defaultColWidth="9.140625" defaultRowHeight="12.75"/>
  <cols>
    <col min="1" max="1" width="3.00390625" style="30" customWidth="1"/>
    <col min="2" max="2" width="47.7109375" style="30" customWidth="1"/>
    <col min="3" max="3" width="13.140625" style="30" customWidth="1"/>
    <col min="4" max="4" width="14.28125" style="30" customWidth="1"/>
    <col min="5" max="6" width="14.140625" style="30" customWidth="1"/>
    <col min="7" max="7" width="5.28125" style="30" customWidth="1"/>
    <col min="8" max="9" width="15.57421875" style="30" customWidth="1"/>
    <col min="10" max="13" width="14.28125" style="30" customWidth="1"/>
    <col min="14" max="19" width="15.00390625" style="30" customWidth="1"/>
    <col min="20" max="16384" width="9.140625" style="30" customWidth="1"/>
  </cols>
  <sheetData>
    <row r="1" s="29" customFormat="1" ht="15.75">
      <c r="B1" s="11" t="s">
        <v>106</v>
      </c>
    </row>
    <row r="2" spans="3:4" ht="12.75">
      <c r="C2" s="222"/>
      <c r="D2" s="222"/>
    </row>
    <row r="3" spans="2:19" ht="15" customHeight="1">
      <c r="B3" s="223" t="s">
        <v>19</v>
      </c>
      <c r="C3" s="178" t="s">
        <v>20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2:19" ht="15" customHeight="1">
      <c r="B4" s="224"/>
      <c r="C4" s="226">
        <v>2005</v>
      </c>
      <c r="D4" s="227"/>
      <c r="E4" s="226">
        <v>2007</v>
      </c>
      <c r="F4" s="227"/>
      <c r="G4" s="230" t="s">
        <v>59</v>
      </c>
      <c r="H4" s="226">
        <v>2009</v>
      </c>
      <c r="I4" s="228"/>
      <c r="J4" s="226">
        <v>2011</v>
      </c>
      <c r="K4" s="228"/>
      <c r="L4" s="226">
        <v>2013</v>
      </c>
      <c r="M4" s="227"/>
      <c r="N4" s="220">
        <v>2015</v>
      </c>
      <c r="O4" s="229"/>
      <c r="P4" s="221">
        <v>2017</v>
      </c>
      <c r="Q4" s="221"/>
      <c r="R4" s="220">
        <v>2019</v>
      </c>
      <c r="S4" s="221"/>
    </row>
    <row r="5" spans="2:19" ht="39" customHeight="1">
      <c r="B5" s="225"/>
      <c r="C5" s="45" t="s">
        <v>11</v>
      </c>
      <c r="D5" s="46" t="s">
        <v>21</v>
      </c>
      <c r="E5" s="45" t="s">
        <v>11</v>
      </c>
      <c r="F5" s="101" t="s">
        <v>21</v>
      </c>
      <c r="G5" s="231"/>
      <c r="H5" s="45" t="s">
        <v>11</v>
      </c>
      <c r="I5" s="31" t="s">
        <v>21</v>
      </c>
      <c r="J5" s="66" t="s">
        <v>11</v>
      </c>
      <c r="K5" s="67" t="s">
        <v>21</v>
      </c>
      <c r="L5" s="131" t="s">
        <v>11</v>
      </c>
      <c r="M5" s="101" t="s">
        <v>21</v>
      </c>
      <c r="N5" s="162" t="s">
        <v>11</v>
      </c>
      <c r="O5" s="163" t="s">
        <v>21</v>
      </c>
      <c r="P5" s="162" t="s">
        <v>11</v>
      </c>
      <c r="Q5" s="174" t="s">
        <v>21</v>
      </c>
      <c r="R5" s="173" t="s">
        <v>11</v>
      </c>
      <c r="S5" s="174" t="s">
        <v>21</v>
      </c>
    </row>
    <row r="6" spans="2:19" ht="12.75">
      <c r="B6" s="32" t="s">
        <v>13</v>
      </c>
      <c r="C6" s="50">
        <v>0.48</v>
      </c>
      <c r="D6" s="51">
        <v>0.302</v>
      </c>
      <c r="E6" s="50">
        <v>0.5349922239502333</v>
      </c>
      <c r="F6" s="51">
        <v>0.3037383177570093</v>
      </c>
      <c r="G6" s="231"/>
      <c r="H6" s="50">
        <v>0.48</v>
      </c>
      <c r="I6" s="43">
        <v>0.28</v>
      </c>
      <c r="J6" s="50">
        <v>0.49</v>
      </c>
      <c r="K6" s="43">
        <v>0.26</v>
      </c>
      <c r="L6" s="50">
        <v>0.52</v>
      </c>
      <c r="M6" s="51">
        <v>0.25</v>
      </c>
      <c r="N6" s="169">
        <v>0.52</v>
      </c>
      <c r="O6" s="51">
        <v>0.23</v>
      </c>
      <c r="P6" s="169">
        <v>0.56</v>
      </c>
      <c r="Q6" s="51">
        <v>0.25</v>
      </c>
      <c r="R6" s="180">
        <v>0.59</v>
      </c>
      <c r="S6" s="51">
        <v>0.22</v>
      </c>
    </row>
    <row r="7" spans="2:19" ht="12.75">
      <c r="B7" s="32" t="s">
        <v>14</v>
      </c>
      <c r="C7" s="50">
        <v>0.32</v>
      </c>
      <c r="D7" s="51">
        <v>0.354</v>
      </c>
      <c r="E7" s="50">
        <v>0.28304821150855364</v>
      </c>
      <c r="F7" s="51">
        <v>0.3411214953271028</v>
      </c>
      <c r="G7" s="231"/>
      <c r="H7" s="50">
        <v>0.36</v>
      </c>
      <c r="I7" s="43">
        <v>0.38</v>
      </c>
      <c r="J7" s="50">
        <v>0.4</v>
      </c>
      <c r="K7" s="43">
        <v>0.41</v>
      </c>
      <c r="L7" s="50">
        <v>0.4</v>
      </c>
      <c r="M7" s="51">
        <v>0.39</v>
      </c>
      <c r="N7" s="50">
        <v>0.38</v>
      </c>
      <c r="O7" s="51">
        <v>0.42</v>
      </c>
      <c r="P7" s="50">
        <v>0.36</v>
      </c>
      <c r="Q7" s="51">
        <v>0.4</v>
      </c>
      <c r="R7" s="43">
        <v>0.33</v>
      </c>
      <c r="S7" s="51">
        <v>0.38</v>
      </c>
    </row>
    <row r="8" spans="2:19" ht="12.75" customHeight="1">
      <c r="B8" s="32" t="s">
        <v>22</v>
      </c>
      <c r="C8" s="50">
        <v>0.2</v>
      </c>
      <c r="D8" s="51">
        <v>0.344</v>
      </c>
      <c r="E8" s="50">
        <v>0.18351477449455678</v>
      </c>
      <c r="F8" s="51">
        <v>0.35514018691588783</v>
      </c>
      <c r="G8" s="231"/>
      <c r="H8" s="50">
        <v>0.16</v>
      </c>
      <c r="I8" s="43">
        <v>0.35</v>
      </c>
      <c r="J8" s="50">
        <v>0.11</v>
      </c>
      <c r="K8" s="43">
        <v>0.33</v>
      </c>
      <c r="L8" s="50">
        <v>0.09</v>
      </c>
      <c r="M8" s="51">
        <v>0.36</v>
      </c>
      <c r="N8" s="50">
        <v>0.1</v>
      </c>
      <c r="O8" s="51">
        <v>0.35</v>
      </c>
      <c r="P8" s="50">
        <v>0.08</v>
      </c>
      <c r="Q8" s="51">
        <v>0.35</v>
      </c>
      <c r="R8" s="43">
        <v>0.07</v>
      </c>
      <c r="S8" s="51">
        <v>0.38</v>
      </c>
    </row>
    <row r="9" spans="2:21" ht="12.75">
      <c r="B9" s="33" t="s">
        <v>7</v>
      </c>
      <c r="C9" s="147">
        <v>1</v>
      </c>
      <c r="D9" s="148">
        <v>1</v>
      </c>
      <c r="E9" s="147">
        <v>1</v>
      </c>
      <c r="F9" s="148">
        <v>1</v>
      </c>
      <c r="G9" s="232"/>
      <c r="H9" s="147">
        <v>1</v>
      </c>
      <c r="I9" s="148">
        <v>1</v>
      </c>
      <c r="J9" s="149">
        <v>1</v>
      </c>
      <c r="K9" s="148">
        <v>1</v>
      </c>
      <c r="L9" s="149">
        <v>1</v>
      </c>
      <c r="M9" s="148">
        <v>1</v>
      </c>
      <c r="N9" s="147">
        <v>1</v>
      </c>
      <c r="O9" s="148">
        <v>1</v>
      </c>
      <c r="P9" s="147">
        <v>1</v>
      </c>
      <c r="Q9" s="148">
        <v>1</v>
      </c>
      <c r="R9" s="149">
        <v>1</v>
      </c>
      <c r="S9" s="148">
        <v>1</v>
      </c>
      <c r="U9" s="35"/>
    </row>
    <row r="10" spans="2:19" ht="12.75">
      <c r="B10" s="35"/>
      <c r="C10" s="36"/>
      <c r="E10" s="34"/>
      <c r="N10" s="39"/>
      <c r="P10" s="146"/>
      <c r="R10" s="146"/>
      <c r="S10" s="39" t="s">
        <v>103</v>
      </c>
    </row>
    <row r="11" ht="12.75">
      <c r="B11" s="100" t="s">
        <v>17</v>
      </c>
    </row>
    <row r="12" spans="1:2" ht="12.75">
      <c r="A12" s="5">
        <v>1</v>
      </c>
      <c r="B12" s="69" t="s">
        <v>75</v>
      </c>
    </row>
    <row r="13" spans="1:2" ht="12.75">
      <c r="A13" s="5">
        <v>2</v>
      </c>
      <c r="B13" s="69" t="s">
        <v>107</v>
      </c>
    </row>
    <row r="14" spans="1:2" ht="12.75">
      <c r="A14" s="30">
        <v>3</v>
      </c>
      <c r="B14" s="177" t="s">
        <v>105</v>
      </c>
    </row>
    <row r="15" ht="12.75">
      <c r="U15" s="35"/>
    </row>
    <row r="17" ht="12.75">
      <c r="T17" s="35"/>
    </row>
    <row r="22" ht="12.75">
      <c r="C22" s="35"/>
    </row>
  </sheetData>
  <mergeCells count="11">
    <mergeCell ref="R4:S4"/>
    <mergeCell ref="C2:D2"/>
    <mergeCell ref="B3:B5"/>
    <mergeCell ref="C4:D4"/>
    <mergeCell ref="E4:F4"/>
    <mergeCell ref="H4:I4"/>
    <mergeCell ref="P4:Q4"/>
    <mergeCell ref="N4:O4"/>
    <mergeCell ref="L4:M4"/>
    <mergeCell ref="G4:G9"/>
    <mergeCell ref="J4:K4"/>
  </mergeCells>
  <printOptions/>
  <pageMargins left="0.75" right="0.75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AlosiusJ</dc:creator>
  <cp:keywords/>
  <dc:description/>
  <cp:lastModifiedBy>Warren Smart</cp:lastModifiedBy>
  <cp:lastPrinted>2006-11-28T22:01:02Z</cp:lastPrinted>
  <dcterms:created xsi:type="dcterms:W3CDTF">2006-11-08T21:35:39Z</dcterms:created>
  <dcterms:modified xsi:type="dcterms:W3CDTF">2022-11-09T20:18:44Z</dcterms:modified>
  <cp:category/>
  <cp:version/>
  <cp:contentType/>
  <cp:contentStatus/>
</cp:coreProperties>
</file>