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andre\Downloads\"/>
    </mc:Choice>
  </mc:AlternateContent>
  <xr:revisionPtr revIDLastSave="0" documentId="13_ncr:1_{D157A6A5-BD90-46F8-AD4E-32DD68682A29}" xr6:coauthVersionLast="47" xr6:coauthVersionMax="47" xr10:uidLastSave="{00000000-0000-0000-0000-000000000000}"/>
  <bookViews>
    <workbookView xWindow="-103" yWindow="-103" windowWidth="22149" windowHeight="13200" firstSheet="4" activeTab="8" xr2:uid="{00000000-000D-0000-FFFF-FFFF00000000}"/>
  </bookViews>
  <sheets>
    <sheet name="Export Summary" sheetId="1" r:id="rId1"/>
    <sheet name="Summary" sheetId="2" r:id="rId2"/>
    <sheet name="Series Descriptions" sheetId="3" r:id="rId3"/>
    <sheet name="Sources" sheetId="4" r:id="rId4"/>
    <sheet name="Spending" sheetId="5" r:id="rId5"/>
    <sheet name="Revenue, Surplus measures" sheetId="6" r:id="rId6"/>
    <sheet name="Debt, Net Worth" sheetId="7" r:id="rId7"/>
    <sheet name="NZS Fund series" sheetId="8" r:id="rId8"/>
    <sheet name="Population"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5" i="8" l="1"/>
  <c r="G115" i="8"/>
  <c r="F115" i="8"/>
  <c r="E115" i="8"/>
  <c r="D115" i="8"/>
  <c r="C115" i="8"/>
  <c r="H114" i="8"/>
  <c r="G114" i="8"/>
  <c r="F114" i="8"/>
  <c r="E114" i="8"/>
  <c r="D114" i="8"/>
  <c r="C114" i="8"/>
  <c r="H113" i="8"/>
  <c r="G113" i="8"/>
  <c r="F113" i="8"/>
  <c r="E113" i="8"/>
  <c r="D113" i="8"/>
  <c r="C113" i="8"/>
  <c r="H112" i="8"/>
  <c r="G112" i="8"/>
  <c r="F112" i="8"/>
  <c r="E112" i="8"/>
  <c r="D112" i="8"/>
  <c r="C112" i="8"/>
  <c r="H111" i="8"/>
  <c r="G111" i="8"/>
  <c r="F111" i="8"/>
  <c r="E111" i="8"/>
  <c r="D111" i="8"/>
  <c r="C111" i="8"/>
  <c r="H110" i="8"/>
  <c r="G110" i="8"/>
  <c r="F110" i="8"/>
  <c r="E110" i="8"/>
  <c r="D110" i="8"/>
  <c r="C110" i="8"/>
  <c r="H109" i="8"/>
  <c r="G109" i="8"/>
  <c r="F109" i="8"/>
  <c r="E109" i="8"/>
  <c r="D109" i="8"/>
  <c r="C109" i="8"/>
  <c r="H108" i="8"/>
  <c r="G108" i="8"/>
  <c r="F108" i="8"/>
  <c r="E108" i="8"/>
  <c r="D108" i="8"/>
  <c r="C108" i="8"/>
  <c r="H107" i="8"/>
  <c r="G107" i="8"/>
  <c r="F107" i="8"/>
  <c r="E107" i="8"/>
  <c r="D107" i="8"/>
  <c r="C107" i="8"/>
  <c r="H106" i="8"/>
  <c r="G106" i="8"/>
  <c r="F106" i="8"/>
  <c r="E106" i="8"/>
  <c r="D106" i="8"/>
  <c r="C106" i="8"/>
  <c r="H105" i="8"/>
  <c r="G105" i="8"/>
  <c r="F105" i="8"/>
  <c r="E105" i="8"/>
  <c r="D105" i="8"/>
  <c r="C105" i="8"/>
  <c r="H104" i="8"/>
  <c r="G104" i="8"/>
  <c r="F104" i="8"/>
  <c r="E104" i="8"/>
  <c r="D104" i="8"/>
  <c r="C104" i="8"/>
  <c r="H103" i="8"/>
  <c r="G103" i="8"/>
  <c r="F103" i="8"/>
  <c r="E103" i="8"/>
  <c r="D103" i="8"/>
  <c r="C103" i="8"/>
  <c r="H102" i="8"/>
  <c r="G102" i="8"/>
  <c r="F102" i="8"/>
  <c r="E102" i="8"/>
  <c r="D102" i="8"/>
  <c r="C102" i="8"/>
  <c r="H101" i="8"/>
  <c r="G101" i="8"/>
  <c r="F101" i="8"/>
  <c r="E101" i="8"/>
  <c r="D101" i="8"/>
  <c r="C101" i="8"/>
  <c r="H100" i="8"/>
  <c r="G100" i="8"/>
  <c r="F100" i="8"/>
  <c r="E100" i="8"/>
  <c r="D100" i="8"/>
  <c r="C100" i="8"/>
  <c r="H99" i="8"/>
  <c r="G99" i="8"/>
  <c r="F99" i="8"/>
  <c r="E99" i="8"/>
  <c r="D99" i="8"/>
  <c r="C99" i="8"/>
  <c r="H98" i="8"/>
  <c r="G98" i="8"/>
  <c r="F98" i="8"/>
  <c r="E98" i="8"/>
  <c r="D98" i="8"/>
  <c r="C98" i="8"/>
  <c r="H97" i="8"/>
  <c r="G97" i="8"/>
  <c r="F97" i="8"/>
  <c r="E97" i="8"/>
  <c r="D97" i="8"/>
  <c r="C97" i="8"/>
  <c r="H96" i="8"/>
  <c r="G96" i="8"/>
  <c r="F96" i="8"/>
  <c r="E96" i="8"/>
  <c r="D96" i="8"/>
  <c r="C96" i="8"/>
  <c r="H95" i="8"/>
  <c r="G95" i="8"/>
  <c r="F95" i="8"/>
  <c r="E95" i="8"/>
  <c r="D95" i="8"/>
  <c r="C95" i="8"/>
  <c r="H94" i="8"/>
  <c r="G94" i="8"/>
  <c r="F94" i="8"/>
  <c r="E94" i="8"/>
  <c r="D94" i="8"/>
  <c r="C94" i="8"/>
  <c r="H93" i="8"/>
  <c r="G93" i="8"/>
  <c r="F93" i="8"/>
  <c r="E93" i="8"/>
  <c r="D93" i="8"/>
  <c r="C93" i="8"/>
  <c r="L94" i="7"/>
  <c r="L93" i="7"/>
  <c r="L92" i="7"/>
  <c r="L91" i="7"/>
  <c r="L90" i="7"/>
  <c r="L89" i="7"/>
  <c r="L88" i="7"/>
  <c r="L87" i="7"/>
  <c r="L86" i="7"/>
  <c r="L85" i="7"/>
  <c r="L84" i="7"/>
  <c r="L83" i="7"/>
  <c r="L82" i="7"/>
  <c r="L114" i="7"/>
  <c r="K114" i="7"/>
  <c r="L113" i="7"/>
  <c r="K113" i="7"/>
  <c r="L112" i="7"/>
  <c r="K112" i="7"/>
  <c r="L111" i="7"/>
  <c r="K111" i="7"/>
  <c r="L110" i="7"/>
  <c r="K110" i="7"/>
  <c r="L109" i="7"/>
  <c r="K109" i="7"/>
  <c r="L108" i="7"/>
  <c r="K108" i="7"/>
  <c r="L107" i="7"/>
  <c r="K107" i="7"/>
  <c r="L106" i="7"/>
  <c r="K106" i="7"/>
  <c r="L105" i="7"/>
  <c r="K105" i="7"/>
  <c r="L104" i="7"/>
  <c r="K104" i="7"/>
  <c r="L103" i="7"/>
  <c r="K103" i="7"/>
  <c r="L102" i="7"/>
  <c r="K102" i="7"/>
  <c r="L101" i="7"/>
  <c r="K101" i="7"/>
  <c r="L100" i="7"/>
  <c r="K100" i="7"/>
  <c r="L99" i="7"/>
  <c r="K99" i="7"/>
  <c r="L98" i="7"/>
  <c r="K98" i="7"/>
  <c r="L97" i="7"/>
  <c r="K97" i="7"/>
  <c r="L96" i="7"/>
  <c r="K96" i="7"/>
  <c r="L95" i="7"/>
  <c r="K95" i="7"/>
  <c r="J112" i="7"/>
  <c r="J111" i="7"/>
  <c r="J110" i="7"/>
  <c r="J109" i="7"/>
  <c r="J108" i="7"/>
  <c r="J107" i="7"/>
  <c r="J106" i="7"/>
  <c r="J105" i="7"/>
  <c r="J104" i="7"/>
  <c r="J103" i="7"/>
  <c r="J102" i="7"/>
  <c r="J101" i="7"/>
  <c r="J100" i="7"/>
  <c r="J99" i="7"/>
  <c r="J98" i="7"/>
  <c r="J97" i="7"/>
  <c r="J96" i="7"/>
  <c r="J95" i="7"/>
  <c r="J94" i="7"/>
  <c r="J93" i="7"/>
  <c r="J92" i="7"/>
  <c r="J91" i="7"/>
  <c r="J90" i="7"/>
  <c r="J89" i="7"/>
  <c r="J88" i="7"/>
  <c r="J87" i="7"/>
  <c r="J86" i="7"/>
  <c r="J85" i="7"/>
  <c r="J84" i="7"/>
  <c r="J83" i="7"/>
  <c r="J82" i="7"/>
  <c r="H114" i="7"/>
  <c r="H113" i="7"/>
  <c r="H112" i="7"/>
  <c r="H111" i="7"/>
  <c r="H110" i="7"/>
  <c r="H109" i="7"/>
  <c r="H108" i="7"/>
  <c r="H107" i="7"/>
  <c r="H106" i="7"/>
  <c r="H105" i="7"/>
  <c r="H104" i="7"/>
  <c r="H103" i="7"/>
  <c r="H102" i="7"/>
  <c r="H101" i="7"/>
  <c r="H100" i="7"/>
  <c r="H99" i="7"/>
  <c r="H98" i="7"/>
  <c r="H97" i="7"/>
  <c r="H96" i="7"/>
  <c r="H95" i="7"/>
  <c r="H94" i="7"/>
  <c r="H93" i="7"/>
  <c r="H92" i="7"/>
  <c r="G114" i="7"/>
  <c r="G113" i="7"/>
  <c r="G112" i="7"/>
  <c r="G111" i="7"/>
  <c r="G110" i="7"/>
  <c r="G109" i="7"/>
  <c r="G108" i="7"/>
  <c r="G107" i="7"/>
  <c r="G106" i="7"/>
  <c r="G105" i="7"/>
  <c r="G104" i="7"/>
  <c r="G103" i="7"/>
  <c r="G102" i="7"/>
  <c r="G101" i="7"/>
  <c r="G100" i="7"/>
  <c r="G99" i="7"/>
  <c r="G98" i="7"/>
  <c r="G97" i="7"/>
  <c r="G96" i="7"/>
  <c r="G95" i="7"/>
  <c r="G94" i="7"/>
  <c r="G93" i="7"/>
  <c r="G92" i="7"/>
  <c r="G91" i="7"/>
  <c r="G90" i="7"/>
  <c r="G89" i="7"/>
  <c r="G88" i="7"/>
  <c r="G87" i="7"/>
  <c r="G86" i="7"/>
  <c r="G85" i="7"/>
  <c r="G84" i="7"/>
  <c r="E114" i="7"/>
  <c r="E113" i="7"/>
  <c r="E112" i="7"/>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D83" i="7"/>
  <c r="D82" i="7"/>
  <c r="C114" i="7"/>
  <c r="C113" i="7"/>
  <c r="D112" i="7"/>
  <c r="C112" i="7"/>
  <c r="D111" i="7"/>
  <c r="C111" i="7"/>
  <c r="D110" i="7"/>
  <c r="C110" i="7"/>
  <c r="D109" i="7"/>
  <c r="C109" i="7"/>
  <c r="D108" i="7"/>
  <c r="C108" i="7"/>
  <c r="D107" i="7"/>
  <c r="C107" i="7"/>
  <c r="D106" i="7"/>
  <c r="C106" i="7"/>
  <c r="D105" i="7"/>
  <c r="C105" i="7"/>
  <c r="D104" i="7"/>
  <c r="C104" i="7"/>
  <c r="D103" i="7"/>
  <c r="C103" i="7"/>
  <c r="D102" i="7"/>
  <c r="C102" i="7"/>
  <c r="D101" i="7"/>
  <c r="C101" i="7"/>
  <c r="D100" i="7"/>
  <c r="C100" i="7"/>
  <c r="D99" i="7"/>
  <c r="C99" i="7"/>
  <c r="D98" i="7"/>
  <c r="C98" i="7"/>
  <c r="D97" i="7"/>
  <c r="C97" i="7"/>
  <c r="D96" i="7"/>
  <c r="C96" i="7"/>
  <c r="D95" i="7"/>
  <c r="C95" i="7"/>
  <c r="D94" i="7"/>
  <c r="C94" i="7"/>
  <c r="D93" i="7"/>
  <c r="C93" i="7"/>
  <c r="D92" i="7"/>
  <c r="C92" i="7"/>
  <c r="D91" i="7"/>
  <c r="C91" i="7"/>
  <c r="D90" i="7"/>
  <c r="C90" i="7"/>
  <c r="D89" i="7"/>
  <c r="C89" i="7"/>
  <c r="D88" i="7"/>
  <c r="C88" i="7"/>
  <c r="D87" i="7"/>
  <c r="C87" i="7"/>
  <c r="D86" i="7"/>
  <c r="C86" i="7"/>
  <c r="D85" i="7"/>
  <c r="C85" i="7"/>
  <c r="D84" i="7"/>
  <c r="C84" i="7"/>
  <c r="M121" i="6"/>
  <c r="M120" i="6"/>
  <c r="M119" i="6"/>
  <c r="M118" i="6"/>
  <c r="M117" i="6"/>
  <c r="M116" i="6"/>
  <c r="M115" i="6"/>
  <c r="M114" i="6"/>
  <c r="M113" i="6"/>
  <c r="M112" i="6"/>
  <c r="M111" i="6"/>
  <c r="M110" i="6"/>
  <c r="M109" i="6"/>
  <c r="M108" i="6"/>
  <c r="M107" i="6"/>
  <c r="M106" i="6"/>
  <c r="M105" i="6"/>
  <c r="M104" i="6"/>
  <c r="M103" i="6"/>
  <c r="M102" i="6"/>
  <c r="M101" i="6"/>
  <c r="M100" i="6"/>
  <c r="M99" i="6"/>
  <c r="M98" i="6"/>
  <c r="M97" i="6"/>
  <c r="M96" i="6"/>
  <c r="M95" i="6"/>
  <c r="M94" i="6"/>
  <c r="L121" i="6"/>
  <c r="L120" i="6"/>
  <c r="L119" i="6"/>
  <c r="L118" i="6"/>
  <c r="L117" i="6"/>
  <c r="L116" i="6"/>
  <c r="L115" i="6"/>
  <c r="L114" i="6"/>
  <c r="L113" i="6"/>
  <c r="L112" i="6"/>
  <c r="L111" i="6"/>
  <c r="L110" i="6"/>
  <c r="L109" i="6"/>
  <c r="L108" i="6"/>
  <c r="L107" i="6"/>
  <c r="L106" i="6"/>
  <c r="L105" i="6"/>
  <c r="L104" i="6"/>
  <c r="L103" i="6"/>
  <c r="L102" i="6"/>
  <c r="L101" i="6"/>
  <c r="L100" i="6"/>
  <c r="L99" i="6"/>
  <c r="L98" i="6"/>
  <c r="L97" i="6"/>
  <c r="L96" i="6"/>
  <c r="L95" i="6"/>
  <c r="L94" i="6"/>
  <c r="L93" i="6"/>
  <c r="L92" i="6"/>
  <c r="L91" i="6"/>
  <c r="K90" i="6"/>
  <c r="K89" i="6"/>
  <c r="I121" i="6"/>
  <c r="I120" i="6"/>
  <c r="I119" i="6"/>
  <c r="I118" i="6"/>
  <c r="I117" i="6"/>
  <c r="I116" i="6"/>
  <c r="I115" i="6"/>
  <c r="I114" i="6"/>
  <c r="I113" i="6"/>
  <c r="I112" i="6"/>
  <c r="I111" i="6"/>
  <c r="I110" i="6"/>
  <c r="I109" i="6"/>
  <c r="I108" i="6"/>
  <c r="I107" i="6"/>
  <c r="I106" i="6"/>
  <c r="I105" i="6"/>
  <c r="I104" i="6"/>
  <c r="I103" i="6"/>
  <c r="I102" i="6"/>
  <c r="I101" i="6"/>
  <c r="I100" i="6"/>
  <c r="I99" i="6"/>
  <c r="I98" i="6"/>
  <c r="I97" i="6"/>
  <c r="I96" i="6"/>
  <c r="I95" i="6"/>
  <c r="I94" i="6"/>
  <c r="I93" i="6"/>
  <c r="I92" i="6"/>
  <c r="I91" i="6"/>
  <c r="H121" i="6"/>
  <c r="H120" i="6"/>
  <c r="H119" i="6"/>
  <c r="H118" i="6"/>
  <c r="H117" i="6"/>
  <c r="H116" i="6"/>
  <c r="H115" i="6"/>
  <c r="H114" i="6"/>
  <c r="H113" i="6"/>
  <c r="H112" i="6"/>
  <c r="H111" i="6"/>
  <c r="H110" i="6"/>
  <c r="H109" i="6"/>
  <c r="H108" i="6"/>
  <c r="H107" i="6"/>
  <c r="H106" i="6"/>
  <c r="H105" i="6"/>
  <c r="H104" i="6"/>
  <c r="H103" i="6"/>
  <c r="H102" i="6"/>
  <c r="H101" i="6"/>
  <c r="H100" i="6"/>
  <c r="H99" i="6"/>
  <c r="H98" i="6"/>
  <c r="H97" i="6"/>
  <c r="H96" i="6"/>
  <c r="H95" i="6"/>
  <c r="H94" i="6"/>
  <c r="H93" i="6"/>
  <c r="H92" i="6"/>
  <c r="H91" i="6"/>
  <c r="H90" i="6"/>
  <c r="H89" i="6"/>
  <c r="F121" i="6"/>
  <c r="E121" i="6"/>
  <c r="D121" i="6"/>
  <c r="F120" i="6"/>
  <c r="E120" i="6"/>
  <c r="D120" i="6"/>
  <c r="F119" i="6"/>
  <c r="E119" i="6"/>
  <c r="D119" i="6"/>
  <c r="F118" i="6"/>
  <c r="E118" i="6"/>
  <c r="D118" i="6"/>
  <c r="F117" i="6"/>
  <c r="E117" i="6"/>
  <c r="D117" i="6"/>
  <c r="F116" i="6"/>
  <c r="E116" i="6"/>
  <c r="D116" i="6"/>
  <c r="F115" i="6"/>
  <c r="E115" i="6"/>
  <c r="D115" i="6"/>
  <c r="F114" i="6"/>
  <c r="E114" i="6"/>
  <c r="D114" i="6"/>
  <c r="F113" i="6"/>
  <c r="E113" i="6"/>
  <c r="D113" i="6"/>
  <c r="F112" i="6"/>
  <c r="E112" i="6"/>
  <c r="D112" i="6"/>
  <c r="F111" i="6"/>
  <c r="E111" i="6"/>
  <c r="D111" i="6"/>
  <c r="F110" i="6"/>
  <c r="E110" i="6"/>
  <c r="D110" i="6"/>
  <c r="F109" i="6"/>
  <c r="E109" i="6"/>
  <c r="D109" i="6"/>
  <c r="F108" i="6"/>
  <c r="E108" i="6"/>
  <c r="D108" i="6"/>
  <c r="F107" i="6"/>
  <c r="E107" i="6"/>
  <c r="D107" i="6"/>
  <c r="F106" i="6"/>
  <c r="E106" i="6"/>
  <c r="D106" i="6"/>
  <c r="F105" i="6"/>
  <c r="E105" i="6"/>
  <c r="D105" i="6"/>
  <c r="F104" i="6"/>
  <c r="E104" i="6"/>
  <c r="D104" i="6"/>
  <c r="F103" i="6"/>
  <c r="E103" i="6"/>
  <c r="D103" i="6"/>
  <c r="F102" i="6"/>
  <c r="E102" i="6"/>
  <c r="D102" i="6"/>
  <c r="F101" i="6"/>
  <c r="E101" i="6"/>
  <c r="D101" i="6"/>
  <c r="F100" i="6"/>
  <c r="E100" i="6"/>
  <c r="D100" i="6"/>
  <c r="F99" i="6"/>
  <c r="E99" i="6"/>
  <c r="D99" i="6"/>
  <c r="F98" i="6"/>
  <c r="E98" i="6"/>
  <c r="D98" i="6"/>
  <c r="F97" i="6"/>
  <c r="E97" i="6"/>
  <c r="D97" i="6"/>
  <c r="F96" i="6"/>
  <c r="E96" i="6"/>
  <c r="D96" i="6"/>
  <c r="F95" i="6"/>
  <c r="E95" i="6"/>
  <c r="D95" i="6"/>
  <c r="F94" i="6"/>
  <c r="E94" i="6"/>
  <c r="D94" i="6"/>
  <c r="F93" i="6"/>
  <c r="E93" i="6"/>
  <c r="D93" i="6"/>
  <c r="F92" i="6"/>
  <c r="E92" i="6"/>
  <c r="D92" i="6"/>
  <c r="F91" i="6"/>
  <c r="E91" i="6"/>
  <c r="D91" i="6"/>
  <c r="C90" i="6"/>
  <c r="C89" i="6"/>
  <c r="Q94" i="5"/>
  <c r="Q93" i="5"/>
  <c r="Q92" i="5"/>
  <c r="P122" i="5"/>
  <c r="O122" i="5"/>
  <c r="N122" i="5"/>
  <c r="M122" i="5"/>
  <c r="P121" i="5"/>
  <c r="O121" i="5"/>
  <c r="N121" i="5"/>
  <c r="M121" i="5"/>
  <c r="P120" i="5"/>
  <c r="O120" i="5"/>
  <c r="N120" i="5"/>
  <c r="M120" i="5"/>
  <c r="P119" i="5"/>
  <c r="O119" i="5"/>
  <c r="N119" i="5"/>
  <c r="M119" i="5"/>
  <c r="P118" i="5"/>
  <c r="O118" i="5"/>
  <c r="N118" i="5"/>
  <c r="M118" i="5"/>
  <c r="P117" i="5"/>
  <c r="O117" i="5"/>
  <c r="N117" i="5"/>
  <c r="M117" i="5"/>
  <c r="P116" i="5"/>
  <c r="O116" i="5"/>
  <c r="N116" i="5"/>
  <c r="M116" i="5"/>
  <c r="P115" i="5"/>
  <c r="O115" i="5"/>
  <c r="N115" i="5"/>
  <c r="M115" i="5"/>
  <c r="P114" i="5"/>
  <c r="O114" i="5"/>
  <c r="N114" i="5"/>
  <c r="M114" i="5"/>
  <c r="P113" i="5"/>
  <c r="O113" i="5"/>
  <c r="N113" i="5"/>
  <c r="M113" i="5"/>
  <c r="P112" i="5"/>
  <c r="O112" i="5"/>
  <c r="N112" i="5"/>
  <c r="M112" i="5"/>
  <c r="P111" i="5"/>
  <c r="O111" i="5"/>
  <c r="N111" i="5"/>
  <c r="M111" i="5"/>
  <c r="P110" i="5"/>
  <c r="O110" i="5"/>
  <c r="N110" i="5"/>
  <c r="M110" i="5"/>
  <c r="P109" i="5"/>
  <c r="O109" i="5"/>
  <c r="N109" i="5"/>
  <c r="M109" i="5"/>
  <c r="P108" i="5"/>
  <c r="O108" i="5"/>
  <c r="N108" i="5"/>
  <c r="M108" i="5"/>
  <c r="P107" i="5"/>
  <c r="O107" i="5"/>
  <c r="N107" i="5"/>
  <c r="M107" i="5"/>
  <c r="P106" i="5"/>
  <c r="O106" i="5"/>
  <c r="N106" i="5"/>
  <c r="M106" i="5"/>
  <c r="P105" i="5"/>
  <c r="O105" i="5"/>
  <c r="N105" i="5"/>
  <c r="M105" i="5"/>
  <c r="P104" i="5"/>
  <c r="O104" i="5"/>
  <c r="N104" i="5"/>
  <c r="M104" i="5"/>
  <c r="P103" i="5"/>
  <c r="O103" i="5"/>
  <c r="N103" i="5"/>
  <c r="M103" i="5"/>
  <c r="P102" i="5"/>
  <c r="O102" i="5"/>
  <c r="N102" i="5"/>
  <c r="M102" i="5"/>
  <c r="P101" i="5"/>
  <c r="O101" i="5"/>
  <c r="N101" i="5"/>
  <c r="M101" i="5"/>
  <c r="P100" i="5"/>
  <c r="O100" i="5"/>
  <c r="N100" i="5"/>
  <c r="M100" i="5"/>
  <c r="P99" i="5"/>
  <c r="O99" i="5"/>
  <c r="N99" i="5"/>
  <c r="M99" i="5"/>
  <c r="P98" i="5"/>
  <c r="O98" i="5"/>
  <c r="N98" i="5"/>
  <c r="M98" i="5"/>
  <c r="P97" i="5"/>
  <c r="O97" i="5"/>
  <c r="N97" i="5"/>
  <c r="M97" i="5"/>
  <c r="P96" i="5"/>
  <c r="O96" i="5"/>
  <c r="N96" i="5"/>
  <c r="M96" i="5"/>
  <c r="P95" i="5"/>
  <c r="O95" i="5"/>
  <c r="N95" i="5"/>
  <c r="M95" i="5"/>
  <c r="P94" i="5"/>
  <c r="O94" i="5"/>
  <c r="N94" i="5"/>
  <c r="M94" i="5"/>
  <c r="P93" i="5"/>
  <c r="O93" i="5"/>
  <c r="N93" i="5"/>
  <c r="M93" i="5"/>
  <c r="P92" i="5"/>
  <c r="O92" i="5"/>
  <c r="N92" i="5"/>
  <c r="M92" i="5"/>
  <c r="P91" i="5"/>
  <c r="O91" i="5"/>
  <c r="N91" i="5"/>
  <c r="M91" i="5"/>
  <c r="P90" i="5"/>
  <c r="O90" i="5"/>
  <c r="N90" i="5"/>
  <c r="M90" i="5"/>
  <c r="L122" i="5"/>
  <c r="K122" i="5"/>
  <c r="J122" i="5"/>
  <c r="L121" i="5"/>
  <c r="K121" i="5"/>
  <c r="J121" i="5"/>
  <c r="L120" i="5"/>
  <c r="K120" i="5"/>
  <c r="J120" i="5"/>
  <c r="L119" i="5"/>
  <c r="K119" i="5"/>
  <c r="J119" i="5"/>
  <c r="L118" i="5"/>
  <c r="K118" i="5"/>
  <c r="J118" i="5"/>
  <c r="L117" i="5"/>
  <c r="K117" i="5"/>
  <c r="J117" i="5"/>
  <c r="L116" i="5"/>
  <c r="K116" i="5"/>
  <c r="J116" i="5"/>
  <c r="L115" i="5"/>
  <c r="K115" i="5"/>
  <c r="J115" i="5"/>
  <c r="L114" i="5"/>
  <c r="K114" i="5"/>
  <c r="J114" i="5"/>
  <c r="L113" i="5"/>
  <c r="K113" i="5"/>
  <c r="J113" i="5"/>
  <c r="L112" i="5"/>
  <c r="K112" i="5"/>
  <c r="J112" i="5"/>
  <c r="L111" i="5"/>
  <c r="K111" i="5"/>
  <c r="J111" i="5"/>
  <c r="L110" i="5"/>
  <c r="K110" i="5"/>
  <c r="J110" i="5"/>
  <c r="L109" i="5"/>
  <c r="K109" i="5"/>
  <c r="J109" i="5"/>
  <c r="L108" i="5"/>
  <c r="K108" i="5"/>
  <c r="J108" i="5"/>
  <c r="L107" i="5"/>
  <c r="K107" i="5"/>
  <c r="J107" i="5"/>
  <c r="L106" i="5"/>
  <c r="K106" i="5"/>
  <c r="J106" i="5"/>
  <c r="L105" i="5"/>
  <c r="K105" i="5"/>
  <c r="J105" i="5"/>
  <c r="L104" i="5"/>
  <c r="K104" i="5"/>
  <c r="J104" i="5"/>
  <c r="L103" i="5"/>
  <c r="K103" i="5"/>
  <c r="J103" i="5"/>
  <c r="L102" i="5"/>
  <c r="K102" i="5"/>
  <c r="J102" i="5"/>
  <c r="L101" i="5"/>
  <c r="K101" i="5"/>
  <c r="J101" i="5"/>
  <c r="L100" i="5"/>
  <c r="K100" i="5"/>
  <c r="J100" i="5"/>
  <c r="L99" i="5"/>
  <c r="K99" i="5"/>
  <c r="J99" i="5"/>
  <c r="L98" i="5"/>
  <c r="K98" i="5"/>
  <c r="J98" i="5"/>
  <c r="L97" i="5"/>
  <c r="K97" i="5"/>
  <c r="J97" i="5"/>
  <c r="L96" i="5"/>
  <c r="K96" i="5"/>
  <c r="J96" i="5"/>
  <c r="L95" i="5"/>
  <c r="K95" i="5"/>
  <c r="J95" i="5"/>
  <c r="L94" i="5"/>
  <c r="K94" i="5"/>
  <c r="J94" i="5"/>
  <c r="L93" i="5"/>
  <c r="K93" i="5"/>
  <c r="J93" i="5"/>
  <c r="L92" i="5"/>
  <c r="K92" i="5"/>
  <c r="J92" i="5"/>
  <c r="L91" i="5"/>
  <c r="K91" i="5"/>
  <c r="J91" i="5"/>
  <c r="L90" i="5"/>
  <c r="K90" i="5"/>
  <c r="J90" i="5"/>
  <c r="I122" i="5"/>
  <c r="H122" i="5"/>
  <c r="G122" i="5"/>
  <c r="I121" i="5"/>
  <c r="H121" i="5"/>
  <c r="G121" i="5"/>
  <c r="I120" i="5"/>
  <c r="H120" i="5"/>
  <c r="G120" i="5"/>
  <c r="I119" i="5"/>
  <c r="H119" i="5"/>
  <c r="G119" i="5"/>
  <c r="I118" i="5"/>
  <c r="H118" i="5"/>
  <c r="G118" i="5"/>
  <c r="I117" i="5"/>
  <c r="H117" i="5"/>
  <c r="G117" i="5"/>
  <c r="I116" i="5"/>
  <c r="H116" i="5"/>
  <c r="G116" i="5"/>
  <c r="I115" i="5"/>
  <c r="H115" i="5"/>
  <c r="G115" i="5"/>
  <c r="I114" i="5"/>
  <c r="H114" i="5"/>
  <c r="G114" i="5"/>
  <c r="I113" i="5"/>
  <c r="H113" i="5"/>
  <c r="G113" i="5"/>
  <c r="I112" i="5"/>
  <c r="H112" i="5"/>
  <c r="G112" i="5"/>
  <c r="I111" i="5"/>
  <c r="H111" i="5"/>
  <c r="G111" i="5"/>
  <c r="I110" i="5"/>
  <c r="H110" i="5"/>
  <c r="G110" i="5"/>
  <c r="I109" i="5"/>
  <c r="H109" i="5"/>
  <c r="G109" i="5"/>
  <c r="I108" i="5"/>
  <c r="H108" i="5"/>
  <c r="G108" i="5"/>
  <c r="I107" i="5"/>
  <c r="H107" i="5"/>
  <c r="G107" i="5"/>
  <c r="I106" i="5"/>
  <c r="H106" i="5"/>
  <c r="G106" i="5"/>
  <c r="I105" i="5"/>
  <c r="H105" i="5"/>
  <c r="G105" i="5"/>
  <c r="I104" i="5"/>
  <c r="H104" i="5"/>
  <c r="G104" i="5"/>
  <c r="I103" i="5"/>
  <c r="H103" i="5"/>
  <c r="G103" i="5"/>
  <c r="I102" i="5"/>
  <c r="H102" i="5"/>
  <c r="G102" i="5"/>
  <c r="I101" i="5"/>
  <c r="H101" i="5"/>
  <c r="G101" i="5"/>
  <c r="I100" i="5"/>
  <c r="H100" i="5"/>
  <c r="G100" i="5"/>
  <c r="I99" i="5"/>
  <c r="H99" i="5"/>
  <c r="G99" i="5"/>
  <c r="I98" i="5"/>
  <c r="H98" i="5"/>
  <c r="G98" i="5"/>
  <c r="I97" i="5"/>
  <c r="H97" i="5"/>
  <c r="G97" i="5"/>
  <c r="I96" i="5"/>
  <c r="H96" i="5"/>
  <c r="G96" i="5"/>
  <c r="I95" i="5"/>
  <c r="H95" i="5"/>
  <c r="G95" i="5"/>
  <c r="I94" i="5"/>
  <c r="H94" i="5"/>
  <c r="G94" i="5"/>
  <c r="I93" i="5"/>
  <c r="H93" i="5"/>
  <c r="G93" i="5"/>
  <c r="I92" i="5"/>
  <c r="H92" i="5"/>
  <c r="G92" i="5"/>
  <c r="I91" i="5"/>
  <c r="H91" i="5"/>
  <c r="G91" i="5"/>
  <c r="I90" i="5"/>
  <c r="H90" i="5"/>
  <c r="G90"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D122" i="5"/>
  <c r="D121" i="5"/>
  <c r="D120" i="5"/>
  <c r="D119" i="5"/>
  <c r="D118" i="5"/>
  <c r="D117" i="5"/>
  <c r="D116" i="5"/>
  <c r="D115" i="5"/>
  <c r="D114" i="5"/>
  <c r="D113" i="5"/>
  <c r="D112" i="5"/>
  <c r="D111" i="5"/>
  <c r="D110" i="5"/>
  <c r="D109" i="5"/>
  <c r="D108" i="5"/>
  <c r="D107" i="5"/>
  <c r="D106" i="5"/>
  <c r="D105" i="5"/>
  <c r="D104" i="5"/>
  <c r="D103" i="5"/>
  <c r="D102" i="5"/>
  <c r="D101" i="5"/>
  <c r="D100" i="5"/>
  <c r="D99" i="5"/>
  <c r="D98" i="5"/>
  <c r="D97" i="5"/>
  <c r="D96" i="5"/>
  <c r="D95" i="5"/>
  <c r="D94" i="5"/>
  <c r="D93" i="5"/>
  <c r="D92" i="5"/>
  <c r="C91" i="5"/>
  <c r="C90" i="5"/>
  <c r="J53" i="7"/>
  <c r="G56" i="5"/>
  <c r="O53" i="5"/>
  <c r="G29" i="5"/>
  <c r="G28" i="5"/>
  <c r="K27" i="5"/>
  <c r="G27" i="5"/>
  <c r="E159" i="3"/>
  <c r="E157" i="3"/>
  <c r="E155" i="3"/>
  <c r="E153" i="3"/>
  <c r="E152" i="3"/>
  <c r="E151" i="3"/>
  <c r="E150" i="3"/>
  <c r="E149" i="3"/>
  <c r="E148" i="3"/>
  <c r="E147" i="3"/>
  <c r="E146" i="3"/>
  <c r="E145" i="3"/>
  <c r="E144" i="3"/>
</calcChain>
</file>

<file path=xl/sharedStrings.xml><?xml version="1.0" encoding="utf-8"?>
<sst xmlns="http://schemas.openxmlformats.org/spreadsheetml/2006/main" count="353" uniqueCount="143">
  <si>
    <t>This document was exported from Numbers. Each table was converted to an Excel spreadsheet. All other objects on each Numbers sheet were placed on separate work sheets. Please be aware that formula calculations may differ in Excel.</t>
  </si>
  <si>
    <t>Numbers Sheet Name</t>
  </si>
  <si>
    <t>Numbers Table Name</t>
  </si>
  <si>
    <t>Excel Spreadsheet Name</t>
  </si>
  <si>
    <t>Summary</t>
  </si>
  <si>
    <t>Table 1</t>
  </si>
  <si>
    <t>Fiscal Time Series Historical Indicators 1972 - 2024</t>
  </si>
  <si>
    <t>Update for Year End 30 June 2024</t>
  </si>
  <si>
    <t>Published 10 January 2025</t>
  </si>
  <si>
    <t>Published by the Treasury at https://www.treasury.govt.nz/publications/information-release/data-fiscal-time-series-historical-fiscal-indicators</t>
  </si>
  <si>
    <t xml:space="preserve">Click on a group title to access an explanation of the series contained in that group. </t>
  </si>
  <si>
    <t>Series Descriptions</t>
  </si>
  <si>
    <t>Magnitude of difference in 1994 transition from cash to accrual</t>
  </si>
  <si>
    <t>Series</t>
  </si>
  <si>
    <t>Cash, GST inclusive</t>
  </si>
  <si>
    <t>Accrual (old-GAAP), GST exclusive</t>
  </si>
  <si>
    <t>Difference</t>
  </si>
  <si>
    <t>Notes</t>
  </si>
  <si>
    <t>Expenses by Function Classification</t>
  </si>
  <si>
    <t>Social security and welfare, GSF</t>
  </si>
  <si>
    <t>Health</t>
  </si>
  <si>
    <t>Education</t>
  </si>
  <si>
    <t>Core Government Services</t>
  </si>
  <si>
    <t>Law and order</t>
  </si>
  <si>
    <t>Defence</t>
  </si>
  <si>
    <t>Transport and communications</t>
  </si>
  <si>
    <t>Economic and Industrial Services</t>
  </si>
  <si>
    <t>Heritage, culture and recreation; Primary Services, Housing and community development, Other</t>
  </si>
  <si>
    <t>Relatively large difference due differences in functional classifications</t>
  </si>
  <si>
    <t>Finance costs</t>
  </si>
  <si>
    <t>Financial Net Expenditure (cash)/Core Crown Expenses (accrual)</t>
  </si>
  <si>
    <t>Adding FX net losses of $898m to sum of expenses by function gives core Crown Expenses.</t>
  </si>
  <si>
    <t>Cash Receipts (cash)/Core Crown  Revenue (accrual)</t>
  </si>
  <si>
    <t>Adjusted Financial Balance (cash)/Total Crown Operating Balance (accrual)</t>
  </si>
  <si>
    <t>A full line-by-line reconciliation of the Adjusted Financial Balance can be found in Table 1 on page 6 of the "Fiscal Time Series Explanatory Note".</t>
  </si>
  <si>
    <t>Sources</t>
  </si>
  <si>
    <t>Spending</t>
  </si>
  <si>
    <t>$ millions</t>
  </si>
  <si>
    <r>
      <rPr>
        <u/>
        <sz val="10"/>
        <color indexed="11"/>
        <rFont val="Arial"/>
        <family val="2"/>
      </rPr>
      <t>Spending</t>
    </r>
  </si>
  <si>
    <r>
      <rPr>
        <u/>
        <sz val="10"/>
        <color indexed="11"/>
        <rFont val="Arial"/>
        <family val="2"/>
      </rPr>
      <t>Core Crown Expense Classes</t>
    </r>
  </si>
  <si>
    <t>Financial Net Expenditure</t>
  </si>
  <si>
    <t>Core Crown Expenses</t>
  </si>
  <si>
    <t>Total Crown Expenses</t>
  </si>
  <si>
    <t>Heritage, culture and recreation; Primary Services, Housing and community development, Environemntal protection, Other</t>
  </si>
  <si>
    <t>Net foreign exchange gains(-)/losses</t>
  </si>
  <si>
    <t>Cash, March Years</t>
  </si>
  <si>
    <t>1987†</t>
  </si>
  <si>
    <t>1988†</t>
  </si>
  <si>
    <t>1989†</t>
  </si>
  <si>
    <t>Cash, June Years</t>
  </si>
  <si>
    <t>1990†</t>
  </si>
  <si>
    <t>1991†</t>
  </si>
  <si>
    <t>1992†</t>
  </si>
  <si>
    <t>1993†</t>
  </si>
  <si>
    <t>old-GAAP</t>
  </si>
  <si>
    <t>1994*</t>
  </si>
  <si>
    <t>1995*</t>
  </si>
  <si>
    <t>1996*</t>
  </si>
  <si>
    <t>IFRS, June Years</t>
  </si>
  <si>
    <t>2001^</t>
  </si>
  <si>
    <t>2002^</t>
  </si>
  <si>
    <t>2003^</t>
  </si>
  <si>
    <t>2004^</t>
  </si>
  <si>
    <t>PBE Standards, June Years</t>
  </si>
  <si>
    <t>2005^</t>
  </si>
  <si>
    <t>2006^</t>
  </si>
  <si>
    <t>2007^</t>
  </si>
  <si>
    <t>2008^</t>
  </si>
  <si>
    <t>2009^</t>
  </si>
  <si>
    <t>2010^</t>
  </si>
  <si>
    <t>2011^</t>
  </si>
  <si>
    <t>2012^</t>
  </si>
  <si>
    <t>2013^</t>
  </si>
  <si>
    <t>2014^</t>
  </si>
  <si>
    <t>2015^</t>
  </si>
  <si>
    <t>2016^</t>
  </si>
  <si>
    <t>2017^</t>
  </si>
  <si>
    <t>2018^</t>
  </si>
  <si>
    <r>
      <rPr>
        <sz val="10"/>
        <color indexed="8"/>
        <rFont val="Arial"/>
        <family val="2"/>
      </rPr>
      <t>2019^</t>
    </r>
    <r>
      <rPr>
        <vertAlign val="superscript"/>
        <sz val="10"/>
        <color indexed="8"/>
        <rFont val="Arial"/>
        <family val="2"/>
      </rPr>
      <t>#</t>
    </r>
  </si>
  <si>
    <t>2020</t>
  </si>
  <si>
    <t>* GAAP data for these years has not been backdated on IFRS basis</t>
  </si>
  <si>
    <t>† Data for these years inclusive of GST</t>
  </si>
  <si>
    <t>See</t>
  </si>
  <si>
    <r>
      <rPr>
        <u/>
        <sz val="10"/>
        <color indexed="11"/>
        <rFont val="Arial"/>
        <family val="2"/>
      </rPr>
      <t xml:space="preserve">magnitude of difference in 1994 in transition from cash to accrual </t>
    </r>
  </si>
  <si>
    <r>
      <rPr>
        <vertAlign val="superscript"/>
        <sz val="10"/>
        <color indexed="8"/>
        <rFont val="Arial"/>
        <family val="2"/>
      </rPr>
      <t>1</t>
    </r>
    <r>
      <rPr>
        <sz val="10"/>
        <color indexed="8"/>
        <rFont val="Arial"/>
        <family val="2"/>
      </rPr>
      <t xml:space="preserve"> Includes Heritage, culture and recreation, primary services, Housing and Community devlopment; and environmental protection</t>
    </r>
  </si>
  <si>
    <t>^ Total Crown expenses have been restated to exclude Income Related Rent Subsidy expense between government reporting entities</t>
  </si>
  <si>
    <r>
      <rPr>
        <vertAlign val="superscript"/>
        <sz val="10"/>
        <color indexed="8"/>
        <rFont val="Arial"/>
        <family val="2"/>
      </rPr>
      <t>#</t>
    </r>
    <r>
      <rPr>
        <sz val="10"/>
        <color indexed="8"/>
        <rFont val="Arial"/>
        <family val="2"/>
      </rPr>
      <t xml:space="preserve"> 2019 results have been restated in the adoption of new PBE standards.  Further information can be found in note 28 of the 2019/20 financial statements of government.</t>
    </r>
  </si>
  <si>
    <t>$ per capita</t>
  </si>
  <si>
    <t>Core government services</t>
  </si>
  <si>
    <t>Economic and industrial services</t>
  </si>
  <si>
    <t>Revenue, Surplus measures</t>
  </si>
  <si>
    <t>Surplus/Deficit, Revenue</t>
  </si>
  <si>
    <r>
      <rPr>
        <u/>
        <sz val="10"/>
        <color indexed="11"/>
        <rFont val="Arial"/>
        <family val="2"/>
      </rPr>
      <t>Surplus/Deficit Measures</t>
    </r>
  </si>
  <si>
    <r>
      <rPr>
        <u/>
        <sz val="10"/>
        <color indexed="11"/>
        <rFont val="Arial"/>
        <family val="2"/>
      </rPr>
      <t>Tax and Revenue</t>
    </r>
  </si>
  <si>
    <t>Adjusted Financial Balance</t>
  </si>
  <si>
    <t>Total Crown Operating Balance</t>
  </si>
  <si>
    <t>Total Crown OBEGAL</t>
  </si>
  <si>
    <t xml:space="preserve">Core Crown Residual Cash </t>
  </si>
  <si>
    <t>Total Crown Tax Receipts</t>
  </si>
  <si>
    <t>Core Crown Tax Revenue</t>
  </si>
  <si>
    <t>Cash Receipts</t>
  </si>
  <si>
    <t>Core Crown  Revenue</t>
  </si>
  <si>
    <t>Total Crown Revenue</t>
  </si>
  <si>
    <t>* GAAP data for Total Crown Operating Balance, core Crown tax Revenue and core Crown Revenue for these years has not been backdated on IFRS basis</t>
  </si>
  <si>
    <t>† Data for receipts and revenue for these years include GST paid on government purchases</t>
  </si>
  <si>
    <t>^ Total Crown revenue has been restated to exclude Income Related Rent Subsidy between government reporting entities</t>
  </si>
  <si>
    <t>Tax Receipts</t>
  </si>
  <si>
    <t>Debt, Net Worth</t>
  </si>
  <si>
    <t>Gross Debt, Net Debt, Net Worth</t>
  </si>
  <si>
    <r>
      <rPr>
        <u/>
        <sz val="10"/>
        <color indexed="11"/>
        <rFont val="Arial"/>
        <family val="2"/>
      </rPr>
      <t>Gross Debt Measures</t>
    </r>
  </si>
  <si>
    <r>
      <rPr>
        <u/>
        <sz val="10"/>
        <color indexed="11"/>
        <rFont val="Arial"/>
        <family val="2"/>
      </rPr>
      <t>Net Worth</t>
    </r>
  </si>
  <si>
    <r>
      <rPr>
        <u/>
        <sz val="10"/>
        <color indexed="11"/>
        <rFont val="Arial"/>
        <family val="2"/>
      </rPr>
      <t>Net Debt Measures</t>
    </r>
  </si>
  <si>
    <t>Total Crown Borrowings</t>
  </si>
  <si>
    <t>Gross Sovereign-issued Debt</t>
  </si>
  <si>
    <t>Gross debt</t>
  </si>
  <si>
    <t>Total Crown Net Worth</t>
  </si>
  <si>
    <t>Net Worth attributable to the Crown</t>
  </si>
  <si>
    <t xml:space="preserve">(Former) Core Crown Net Debt </t>
  </si>
  <si>
    <t xml:space="preserve">Core Crown Net Debt </t>
  </si>
  <si>
    <t xml:space="preserve">Net Debt </t>
  </si>
  <si>
    <t>2023*</t>
  </si>
  <si>
    <t xml:space="preserve">* As part of a review of the fiscal indicators through the Budget 2022, the Gross Sovereign-issued Debt and the (former) Core Crown Net Debt (column J) measures are no longer published indicators. </t>
  </si>
  <si>
    <t xml:space="preserve">(New) Net Debt </t>
  </si>
  <si>
    <t>NZS Fund series</t>
  </si>
  <si>
    <t>NZS Fund</t>
  </si>
  <si>
    <r>
      <rPr>
        <u/>
        <sz val="10"/>
        <color indexed="11"/>
        <rFont val="Arial"/>
        <family val="2"/>
      </rPr>
      <t>NZS Fund series</t>
    </r>
  </si>
  <si>
    <t>NZS Fund Revenue</t>
  </si>
  <si>
    <t>Crown contributions to the NZS Fund</t>
  </si>
  <si>
    <t>NZS Fund Current Tax expense</t>
  </si>
  <si>
    <t>NZS Fund Other Expenses and movements*</t>
  </si>
  <si>
    <t>NZS Fund Gains/(losses)</t>
  </si>
  <si>
    <t>NZS Fund Net worth</t>
  </si>
  <si>
    <t>* This includes deferred tax expenses which can be variable year on year.</t>
  </si>
  <si>
    <t>NZS Fund Tax expense</t>
  </si>
  <si>
    <t>NZS Fund Other Expenses and movements</t>
  </si>
  <si>
    <t>Population</t>
  </si>
  <si>
    <t xml:space="preserve"> March Years</t>
  </si>
  <si>
    <t>June Years</t>
  </si>
  <si>
    <t>Footnotes:</t>
  </si>
  <si>
    <t>All population estimates at 30 June 2018 and beyond are 2018-based ERP. They will be revised after the 2023-base ERP is available.</t>
  </si>
  <si>
    <t>Estimates flagged as provisional are subject to revision, mainly to incorporate revisions to external (international) migration estimates.</t>
  </si>
  <si>
    <t>The 2023-based estimated resident population will be published from early 2025, following the release of 2023 Census in May 2024 and 2023 Post-enumeration Survey results in December 2024.</t>
  </si>
  <si>
    <t>Due to rounding, individual figures may not sum to stated 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</si>
</sst>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 &quot;* #,##0&quot; &quot;;&quot;-&quot;* #,##0&quot; &quot;;&quot; &quot;* &quot;-&quot;??&quot; &quot;"/>
    <numFmt numFmtId="165" formatCode="d&quot; &quot;mmm&quot; &quot;yyyy"/>
    <numFmt numFmtId="166" formatCode="0.0%"/>
    <numFmt numFmtId="167" formatCode="d&quot; &quot;mmmm&quot; &quot;yyyy"/>
  </numFmts>
  <fonts count="25">
    <font>
      <sz val="10"/>
      <color indexed="8"/>
      <name val="Arial"/>
    </font>
    <font>
      <sz val="12"/>
      <color indexed="8"/>
      <name val="Arial"/>
      <family val="2"/>
    </font>
    <font>
      <sz val="14"/>
      <color indexed="8"/>
      <name val="Arial"/>
      <family val="2"/>
    </font>
    <font>
      <u/>
      <sz val="12"/>
      <color indexed="11"/>
      <name val="Arial"/>
      <family val="2"/>
    </font>
    <font>
      <b/>
      <sz val="16"/>
      <color indexed="8"/>
      <name val="Arial"/>
      <family val="2"/>
    </font>
    <font>
      <b/>
      <sz val="12"/>
      <color indexed="8"/>
      <name val="Arial"/>
      <family val="2"/>
    </font>
    <font>
      <b/>
      <sz val="11"/>
      <color indexed="8"/>
      <name val="Arial"/>
      <family val="2"/>
    </font>
    <font>
      <i/>
      <sz val="11"/>
      <color indexed="8"/>
      <name val="Arial Narrow"/>
      <family val="2"/>
    </font>
    <font>
      <sz val="11"/>
      <color indexed="8"/>
      <name val="Arial Narrow"/>
      <family val="2"/>
    </font>
    <font>
      <b/>
      <sz val="10"/>
      <color indexed="8"/>
      <name val="Arial"/>
      <family val="2"/>
    </font>
    <font>
      <sz val="9"/>
      <color indexed="8"/>
      <name val="Arial"/>
      <family val="2"/>
    </font>
    <font>
      <u/>
      <sz val="10"/>
      <color indexed="8"/>
      <name val="Arial"/>
      <family val="2"/>
    </font>
    <font>
      <u/>
      <sz val="10"/>
      <color indexed="11"/>
      <name val="Arial"/>
      <family val="2"/>
    </font>
    <font>
      <vertAlign val="superscript"/>
      <sz val="10"/>
      <color indexed="8"/>
      <name val="Arial"/>
      <family val="2"/>
    </font>
    <font>
      <b/>
      <sz val="12"/>
      <color indexed="8"/>
      <name val="Arial Narrow"/>
      <family val="2"/>
    </font>
    <font>
      <b/>
      <sz val="11"/>
      <color indexed="8"/>
      <name val="Arial Narrow"/>
      <family val="2"/>
    </font>
    <font>
      <b/>
      <sz val="10"/>
      <color indexed="8"/>
      <name val="Arial Narrow"/>
      <family val="2"/>
    </font>
    <font>
      <sz val="9"/>
      <color indexed="8"/>
      <name val="Arial Narrow"/>
      <family val="2"/>
    </font>
    <font>
      <sz val="10"/>
      <color indexed="8"/>
      <name val="Arial Narrow"/>
      <family val="2"/>
    </font>
    <font>
      <i/>
      <sz val="10"/>
      <color indexed="8"/>
      <name val="Arial"/>
      <family val="2"/>
    </font>
    <font>
      <sz val="10"/>
      <color indexed="18"/>
      <name val="Arial"/>
      <family val="2"/>
    </font>
    <font>
      <sz val="10"/>
      <color indexed="8"/>
      <name val="Helvetica Neue"/>
      <family val="2"/>
    </font>
    <font>
      <b/>
      <sz val="8"/>
      <color indexed="20"/>
      <name val="Verdana"/>
      <family val="2"/>
    </font>
    <font>
      <sz val="8"/>
      <color indexed="20"/>
      <name val="Verdana"/>
      <family val="2"/>
    </font>
    <font>
      <sz val="10"/>
      <color indexed="8"/>
      <name val="Arial"/>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6"/>
        <bgColor auto="1"/>
      </patternFill>
    </fill>
  </fills>
  <borders count="83">
    <border>
      <left/>
      <right/>
      <top/>
      <bottom/>
      <diagonal/>
    </border>
    <border>
      <left style="thin">
        <color indexed="13"/>
      </left>
      <right/>
      <top style="thin">
        <color indexed="13"/>
      </top>
      <bottom/>
      <diagonal/>
    </border>
    <border>
      <left/>
      <right/>
      <top style="thin">
        <color indexed="13"/>
      </top>
      <bottom/>
      <diagonal/>
    </border>
    <border>
      <left/>
      <right style="thin">
        <color indexed="13"/>
      </right>
      <top style="thin">
        <color indexed="13"/>
      </top>
      <bottom/>
      <diagonal/>
    </border>
    <border>
      <left style="thin">
        <color indexed="13"/>
      </left>
      <right/>
      <top/>
      <bottom/>
      <diagonal/>
    </border>
    <border>
      <left/>
      <right/>
      <top/>
      <bottom/>
      <diagonal/>
    </border>
    <border>
      <left/>
      <right style="thin">
        <color indexed="13"/>
      </right>
      <top/>
      <bottom/>
      <diagonal/>
    </border>
    <border>
      <left style="thin">
        <color indexed="13"/>
      </left>
      <right style="thin">
        <color indexed="13"/>
      </right>
      <top/>
      <bottom/>
      <diagonal/>
    </border>
    <border>
      <left style="thin">
        <color indexed="13"/>
      </left>
      <right/>
      <top/>
      <bottom style="thin">
        <color indexed="13"/>
      </bottom>
      <diagonal/>
    </border>
    <border>
      <left/>
      <right/>
      <top/>
      <bottom style="thin">
        <color indexed="13"/>
      </bottom>
      <diagonal/>
    </border>
    <border>
      <left/>
      <right style="thin">
        <color indexed="13"/>
      </right>
      <top/>
      <bottom style="thin">
        <color indexed="13"/>
      </bottom>
      <diagonal/>
    </border>
    <border>
      <left style="thin">
        <color indexed="8"/>
      </left>
      <right/>
      <top/>
      <bottom/>
      <diagonal/>
    </border>
    <border>
      <left style="thin">
        <color indexed="13"/>
      </left>
      <right/>
      <top/>
      <bottom style="thin">
        <color indexed="8"/>
      </bottom>
      <diagonal/>
    </border>
    <border>
      <left/>
      <right/>
      <top/>
      <bottom style="thin">
        <color indexed="8"/>
      </bottom>
      <diagonal/>
    </border>
    <border>
      <left/>
      <right style="thin">
        <color indexed="13"/>
      </right>
      <top/>
      <bottom style="thin">
        <color indexed="8"/>
      </bottom>
      <diagonal/>
    </border>
    <border>
      <left style="thin">
        <color indexed="13"/>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thin">
        <color indexed="13"/>
      </right>
      <top style="hair">
        <color indexed="8"/>
      </top>
      <bottom style="thin">
        <color indexed="13"/>
      </bottom>
      <diagonal/>
    </border>
    <border>
      <left style="thin">
        <color indexed="13"/>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thin">
        <color indexed="13"/>
      </right>
      <top style="thin">
        <color indexed="13"/>
      </top>
      <bottom style="thin">
        <color indexed="13"/>
      </bottom>
      <diagonal/>
    </border>
    <border>
      <left style="thin">
        <color indexed="8"/>
      </left>
      <right style="thin">
        <color indexed="13"/>
      </right>
      <top style="thin">
        <color indexed="13"/>
      </top>
      <bottom style="hair">
        <color indexed="8"/>
      </bottom>
      <diagonal/>
    </border>
    <border>
      <left style="thin">
        <color indexed="8"/>
      </left>
      <right style="thin">
        <color indexed="13"/>
      </right>
      <top style="hair">
        <color indexed="8"/>
      </top>
      <bottom style="hair">
        <color indexed="8"/>
      </bottom>
      <diagonal/>
    </border>
    <border>
      <left style="thin">
        <color indexed="13"/>
      </left>
      <right style="thin">
        <color indexed="13"/>
      </right>
      <top style="hair">
        <color indexed="8"/>
      </top>
      <bottom style="hair">
        <color indexed="8"/>
      </bottom>
      <diagonal/>
    </border>
    <border>
      <left style="thin">
        <color indexed="13"/>
      </left>
      <right style="thin">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thin">
        <color indexed="8"/>
      </left>
      <right style="thin">
        <color indexed="13"/>
      </right>
      <top style="hair">
        <color indexed="8"/>
      </top>
      <bottom style="thin">
        <color indexed="8"/>
      </bottom>
      <diagonal/>
    </border>
    <border>
      <left style="thin">
        <color indexed="13"/>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15"/>
      </left>
      <right style="thin">
        <color indexed="15"/>
      </right>
      <top style="thin">
        <color indexed="15"/>
      </top>
      <bottom style="thin">
        <color indexed="15"/>
      </bottom>
      <diagonal/>
    </border>
    <border>
      <left style="thin">
        <color indexed="13"/>
      </left>
      <right style="thin">
        <color indexed="13"/>
      </right>
      <top style="thin">
        <color indexed="13"/>
      </top>
      <bottom style="thin">
        <color indexed="13"/>
      </bottom>
      <diagonal/>
    </border>
    <border>
      <left style="thin">
        <color indexed="13"/>
      </left>
      <right style="thin">
        <color indexed="13"/>
      </right>
      <top style="thin">
        <color indexed="13"/>
      </top>
      <bottom style="thin">
        <color indexed="8"/>
      </bottom>
      <diagonal/>
    </border>
    <border>
      <left style="thin">
        <color indexed="8"/>
      </left>
      <right/>
      <top style="thin">
        <color indexed="8"/>
      </top>
      <bottom/>
      <diagonal/>
    </border>
    <border>
      <left/>
      <right/>
      <top style="thin">
        <color indexed="8"/>
      </top>
      <bottom/>
      <diagonal/>
    </border>
    <border>
      <left/>
      <right/>
      <top style="thin">
        <color indexed="8"/>
      </top>
      <bottom style="thin">
        <color indexed="13"/>
      </bottom>
      <diagonal/>
    </border>
    <border>
      <left/>
      <right style="thin">
        <color indexed="8"/>
      </right>
      <top style="thin">
        <color indexed="8"/>
      </top>
      <bottom/>
      <diagonal/>
    </border>
    <border>
      <left style="thin">
        <color indexed="8"/>
      </left>
      <right/>
      <top/>
      <bottom style="thin">
        <color indexed="8"/>
      </bottom>
      <diagonal/>
    </border>
    <border>
      <left/>
      <right/>
      <top style="thin">
        <color indexed="13"/>
      </top>
      <bottom style="thin">
        <color indexed="13"/>
      </bottom>
      <diagonal/>
    </border>
    <border>
      <left/>
      <right style="thin">
        <color indexed="8"/>
      </right>
      <top/>
      <bottom style="thin">
        <color indexed="8"/>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style="thin">
        <color indexed="13"/>
      </left>
      <right style="thin">
        <color indexed="8"/>
      </right>
      <top style="thin">
        <color indexed="8"/>
      </top>
      <bottom style="thin">
        <color indexed="13"/>
      </bottom>
      <diagonal/>
    </border>
    <border>
      <left style="thin">
        <color indexed="13"/>
      </left>
      <right style="thin">
        <color indexed="8"/>
      </right>
      <top style="thin">
        <color indexed="13"/>
      </top>
      <bottom style="thin">
        <color indexed="13"/>
      </bottom>
      <diagonal/>
    </border>
    <border>
      <left style="thin">
        <color indexed="8"/>
      </left>
      <right style="thin">
        <color indexed="13"/>
      </right>
      <top style="thin">
        <color indexed="13"/>
      </top>
      <bottom style="thin">
        <color indexed="8"/>
      </bottom>
      <diagonal/>
    </border>
    <border>
      <left style="thin">
        <color indexed="13"/>
      </left>
      <right style="thin">
        <color indexed="8"/>
      </right>
      <top style="thin">
        <color indexed="13"/>
      </top>
      <bottom style="thin">
        <color indexed="8"/>
      </bottom>
      <diagonal/>
    </border>
    <border>
      <left style="thin">
        <color indexed="13"/>
      </left>
      <right style="thin">
        <color indexed="8"/>
      </right>
      <top style="thin">
        <color indexed="13"/>
      </top>
      <bottom style="thin">
        <color indexed="17"/>
      </bottom>
      <diagonal/>
    </border>
    <border>
      <left style="thin">
        <color indexed="13"/>
      </left>
      <right style="thin">
        <color indexed="13"/>
      </right>
      <top style="thin">
        <color indexed="13"/>
      </top>
      <bottom style="thin">
        <color indexed="17"/>
      </bottom>
      <diagonal/>
    </border>
    <border>
      <left style="thin">
        <color indexed="13"/>
      </left>
      <right style="thin">
        <color indexed="17"/>
      </right>
      <top style="thin">
        <color indexed="13"/>
      </top>
      <bottom style="thin">
        <color indexed="17"/>
      </bottom>
      <diagonal/>
    </border>
    <border>
      <left style="thin">
        <color indexed="17"/>
      </left>
      <right style="thin">
        <color indexed="8"/>
      </right>
      <top style="thin">
        <color indexed="17"/>
      </top>
      <bottom style="thin">
        <color indexed="17"/>
      </bottom>
      <diagonal/>
    </border>
    <border>
      <left style="thin">
        <color indexed="13"/>
      </left>
      <right style="thin">
        <color indexed="13"/>
      </right>
      <top style="thin">
        <color indexed="17"/>
      </top>
      <bottom style="thin">
        <color indexed="13"/>
      </bottom>
      <diagonal/>
    </border>
    <border>
      <left style="thin">
        <color indexed="13"/>
      </left>
      <right style="thin">
        <color indexed="17"/>
      </right>
      <top style="thin">
        <color indexed="17"/>
      </top>
      <bottom style="thin">
        <color indexed="13"/>
      </bottom>
      <diagonal/>
    </border>
    <border>
      <left style="thin">
        <color indexed="13"/>
      </left>
      <right style="thin">
        <color indexed="17"/>
      </right>
      <top style="thin">
        <color indexed="13"/>
      </top>
      <bottom style="thin">
        <color indexed="13"/>
      </bottom>
      <diagonal/>
    </border>
    <border>
      <left style="thin">
        <color indexed="13"/>
      </left>
      <right style="thin">
        <color indexed="17"/>
      </right>
      <top style="thin">
        <color indexed="13"/>
      </top>
      <bottom style="thin">
        <color indexed="8"/>
      </bottom>
      <diagonal/>
    </border>
    <border>
      <left style="thin">
        <color indexed="17"/>
      </left>
      <right style="thin">
        <color indexed="17"/>
      </right>
      <top style="thin">
        <color indexed="17"/>
      </top>
      <bottom style="thin">
        <color indexed="8"/>
      </bottom>
      <diagonal/>
    </border>
    <border>
      <left style="thin">
        <color indexed="17"/>
      </left>
      <right style="thin">
        <color indexed="17"/>
      </right>
      <top style="thin">
        <color indexed="13"/>
      </top>
      <bottom style="thin">
        <color indexed="8"/>
      </bottom>
      <diagonal/>
    </border>
    <border>
      <left style="thin">
        <color indexed="17"/>
      </left>
      <right style="thin">
        <color indexed="8"/>
      </right>
      <top style="thin">
        <color indexed="17"/>
      </top>
      <bottom style="thin">
        <color indexed="8"/>
      </bottom>
      <diagonal/>
    </border>
    <border>
      <left style="thin">
        <color indexed="13"/>
      </left>
      <right style="thin">
        <color indexed="13"/>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style="thin">
        <color indexed="17"/>
      </left>
      <right style="thin">
        <color indexed="13"/>
      </right>
      <top style="thin">
        <color indexed="13"/>
      </top>
      <bottom style="thin">
        <color indexed="13"/>
      </bottom>
      <diagonal/>
    </border>
    <border>
      <left style="thin">
        <color indexed="17"/>
      </left>
      <right style="thin">
        <color indexed="17"/>
      </right>
      <top style="thin">
        <color indexed="17"/>
      </top>
      <bottom/>
      <diagonal/>
    </border>
    <border>
      <left style="thin">
        <color indexed="17"/>
      </left>
      <right style="thin">
        <color indexed="17"/>
      </right>
      <top style="thin">
        <color indexed="17"/>
      </top>
      <bottom style="thin">
        <color indexed="13"/>
      </bottom>
      <diagonal/>
    </border>
    <border>
      <left style="thin">
        <color indexed="17"/>
      </left>
      <right style="thin">
        <color indexed="13"/>
      </right>
      <top style="thin">
        <color indexed="17"/>
      </top>
      <bottom style="thin">
        <color indexed="13"/>
      </bottom>
      <diagonal/>
    </border>
    <border>
      <left style="thin">
        <color indexed="13"/>
      </left>
      <right style="thin">
        <color indexed="17"/>
      </right>
      <top/>
      <bottom style="thin">
        <color indexed="13"/>
      </bottom>
      <diagonal/>
    </border>
    <border>
      <left style="thin">
        <color indexed="17"/>
      </left>
      <right style="thin">
        <color indexed="17"/>
      </right>
      <top style="thin">
        <color indexed="13"/>
      </top>
      <bottom style="thin">
        <color indexed="13"/>
      </bottom>
      <diagonal/>
    </border>
    <border>
      <left style="thin">
        <color indexed="13"/>
      </left>
      <right style="thin">
        <color indexed="13"/>
      </right>
      <top style="thin">
        <color indexed="8"/>
      </top>
      <bottom style="thin">
        <color indexed="8"/>
      </bottom>
      <diagonal/>
    </border>
    <border>
      <left style="thin">
        <color indexed="17"/>
      </left>
      <right style="thin">
        <color indexed="8"/>
      </right>
      <top style="thin">
        <color indexed="13"/>
      </top>
      <bottom style="thin">
        <color indexed="17"/>
      </bottom>
      <diagonal/>
    </border>
    <border>
      <left style="thin">
        <color indexed="17"/>
      </left>
      <right style="thin">
        <color indexed="13"/>
      </right>
      <top style="thin">
        <color indexed="17"/>
      </top>
      <bottom style="thin">
        <color indexed="17"/>
      </bottom>
      <diagonal/>
    </border>
    <border>
      <left style="thin">
        <color indexed="13"/>
      </left>
      <right style="thin">
        <color indexed="17"/>
      </right>
      <top style="thin">
        <color indexed="17"/>
      </top>
      <bottom style="thin">
        <color indexed="17"/>
      </bottom>
      <diagonal/>
    </border>
    <border>
      <left style="thin">
        <color indexed="17"/>
      </left>
      <right style="thin">
        <color indexed="8"/>
      </right>
      <top style="thin">
        <color indexed="17"/>
      </top>
      <bottom style="thin">
        <color indexed="13"/>
      </bottom>
      <diagonal/>
    </border>
    <border>
      <left style="thin">
        <color indexed="17"/>
      </left>
      <right style="thin">
        <color indexed="8"/>
      </right>
      <top style="thin">
        <color indexed="13"/>
      </top>
      <bottom style="thin">
        <color indexed="13"/>
      </bottom>
      <diagonal/>
    </border>
    <border>
      <left style="thin">
        <color indexed="17"/>
      </left>
      <right style="thin">
        <color indexed="17"/>
      </right>
      <top style="thin">
        <color indexed="13"/>
      </top>
      <bottom style="thin">
        <color indexed="17"/>
      </bottom>
      <diagonal/>
    </border>
    <border>
      <left style="thin">
        <color indexed="17"/>
      </left>
      <right style="thin">
        <color indexed="13"/>
      </right>
      <top style="thin">
        <color indexed="17"/>
      </top>
      <bottom style="thin">
        <color indexed="8"/>
      </bottom>
      <diagonal/>
    </border>
    <border>
      <left style="thin">
        <color indexed="13"/>
      </left>
      <right style="thin">
        <color indexed="17"/>
      </right>
      <top style="thin">
        <color indexed="17"/>
      </top>
      <bottom style="thin">
        <color indexed="8"/>
      </bottom>
      <diagonal/>
    </border>
    <border>
      <left style="thin">
        <color indexed="13"/>
      </left>
      <right style="thin">
        <color indexed="13"/>
      </right>
      <top/>
      <bottom style="thin">
        <color indexed="13"/>
      </bottom>
      <diagonal/>
    </border>
    <border>
      <left style="thin">
        <color indexed="13"/>
      </left>
      <right style="thin">
        <color indexed="13"/>
      </right>
      <top style="thin">
        <color indexed="13"/>
      </top>
      <bottom style="thin">
        <color indexed="64"/>
      </bottom>
      <diagonal/>
    </border>
    <border>
      <left style="thin">
        <color indexed="15"/>
      </left>
      <right style="thin">
        <color indexed="15"/>
      </right>
      <top style="thin">
        <color indexed="15"/>
      </top>
      <bottom style="thin">
        <color indexed="64"/>
      </bottom>
      <diagonal/>
    </border>
    <border>
      <left style="thin">
        <color indexed="17"/>
      </left>
      <right style="thin">
        <color indexed="17"/>
      </right>
      <top style="thin">
        <color indexed="17"/>
      </top>
      <bottom style="thin">
        <color indexed="64"/>
      </bottom>
      <diagonal/>
    </border>
  </borders>
  <cellStyleXfs count="1">
    <xf numFmtId="0" fontId="0" fillId="0" borderId="0" applyNumberFormat="0" applyFill="0" applyBorder="0" applyProtection="0"/>
  </cellStyleXfs>
  <cellXfs count="210">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49" fontId="4" fillId="4" borderId="1" xfId="0" applyNumberFormat="1" applyFont="1" applyFill="1" applyBorder="1" applyAlignment="1">
      <alignment horizontal="left"/>
    </xf>
    <xf numFmtId="2" fontId="0" fillId="4" borderId="2" xfId="0" applyNumberFormat="1" applyFill="1" applyBorder="1"/>
    <xf numFmtId="2" fontId="0" fillId="4" borderId="3" xfId="0" applyNumberFormat="1" applyFill="1" applyBorder="1"/>
    <xf numFmtId="49" fontId="4" fillId="4" borderId="4" xfId="0" applyNumberFormat="1" applyFont="1" applyFill="1" applyBorder="1" applyAlignment="1">
      <alignment horizontal="left"/>
    </xf>
    <xf numFmtId="2" fontId="0" fillId="4" borderId="5" xfId="0" applyNumberFormat="1" applyFill="1" applyBorder="1"/>
    <xf numFmtId="2" fontId="0" fillId="4" borderId="6" xfId="0" applyNumberFormat="1" applyFill="1" applyBorder="1"/>
    <xf numFmtId="49" fontId="0" fillId="4" borderId="7" xfId="0" applyNumberFormat="1" applyFill="1" applyBorder="1"/>
    <xf numFmtId="2" fontId="0" fillId="4" borderId="7" xfId="0" applyNumberFormat="1" applyFill="1" applyBorder="1"/>
    <xf numFmtId="2" fontId="0" fillId="4" borderId="4" xfId="0" applyNumberFormat="1" applyFill="1" applyBorder="1"/>
    <xf numFmtId="49" fontId="0" fillId="4" borderId="4" xfId="0" applyNumberFormat="1" applyFill="1" applyBorder="1"/>
    <xf numFmtId="0" fontId="0" fillId="4" borderId="4" xfId="0" applyFill="1" applyBorder="1"/>
    <xf numFmtId="0" fontId="0" fillId="4" borderId="5" xfId="0" applyFill="1" applyBorder="1"/>
    <xf numFmtId="0" fontId="0" fillId="4" borderId="6" xfId="0" applyFill="1" applyBorder="1"/>
    <xf numFmtId="0" fontId="0" fillId="4" borderId="8" xfId="0" applyFill="1" applyBorder="1"/>
    <xf numFmtId="0" fontId="0" fillId="4" borderId="9" xfId="0" applyFill="1" applyBorder="1"/>
    <xf numFmtId="0" fontId="0" fillId="4" borderId="10" xfId="0" applyFill="1" applyBorder="1"/>
    <xf numFmtId="0" fontId="0" fillId="4" borderId="1" xfId="0" applyFill="1" applyBorder="1"/>
    <xf numFmtId="49" fontId="5" fillId="4" borderId="2" xfId="0" applyNumberFormat="1" applyFont="1" applyFill="1" applyBorder="1" applyAlignment="1">
      <alignment horizontal="left"/>
    </xf>
    <xf numFmtId="0" fontId="0" fillId="4" borderId="2" xfId="0" applyFill="1" applyBorder="1"/>
    <xf numFmtId="0" fontId="0" fillId="4" borderId="3" xfId="0" applyFill="1" applyBorder="1"/>
    <xf numFmtId="49" fontId="6" fillId="4" borderId="11" xfId="0" applyNumberFormat="1" applyFont="1" applyFill="1" applyBorder="1"/>
    <xf numFmtId="0" fontId="0" fillId="4" borderId="12" xfId="0" applyFill="1" applyBorder="1"/>
    <xf numFmtId="0" fontId="0" fillId="4" borderId="13" xfId="0" applyFill="1" applyBorder="1"/>
    <xf numFmtId="0" fontId="0" fillId="4" borderId="14" xfId="0" applyFill="1" applyBorder="1"/>
    <xf numFmtId="49" fontId="7" fillId="5" borderId="16" xfId="0" applyNumberFormat="1" applyFont="1" applyFill="1" applyBorder="1" applyAlignment="1">
      <alignment horizontal="center" vertical="center" wrapText="1"/>
    </xf>
    <xf numFmtId="49" fontId="7" fillId="5" borderId="16" xfId="0" applyNumberFormat="1" applyFont="1" applyFill="1" applyBorder="1" applyAlignment="1">
      <alignment horizontal="center" vertical="center"/>
    </xf>
    <xf numFmtId="49" fontId="7" fillId="5" borderId="17" xfId="0" applyNumberFormat="1" applyFont="1" applyFill="1" applyBorder="1" applyAlignment="1">
      <alignment horizontal="center" vertical="center" wrapText="1"/>
    </xf>
    <xf numFmtId="49" fontId="8" fillId="4" borderId="18" xfId="0" applyNumberFormat="1" applyFont="1" applyFill="1" applyBorder="1" applyAlignment="1">
      <alignment vertical="center"/>
    </xf>
    <xf numFmtId="2" fontId="7" fillId="4" borderId="19" xfId="0" applyNumberFormat="1" applyFont="1" applyFill="1" applyBorder="1" applyAlignment="1">
      <alignment horizontal="center"/>
    </xf>
    <xf numFmtId="2" fontId="7" fillId="4" borderId="19" xfId="0" applyNumberFormat="1" applyFont="1" applyFill="1" applyBorder="1" applyAlignment="1">
      <alignment horizontal="center" wrapText="1"/>
    </xf>
    <xf numFmtId="2" fontId="8" fillId="4" borderId="20" xfId="0" applyNumberFormat="1" applyFont="1" applyFill="1" applyBorder="1"/>
    <xf numFmtId="2" fontId="8" fillId="4" borderId="21" xfId="0" applyNumberFormat="1" applyFont="1" applyFill="1" applyBorder="1" applyAlignment="1">
      <alignment vertical="center" wrapText="1"/>
    </xf>
    <xf numFmtId="49" fontId="8" fillId="4" borderId="22" xfId="0" applyNumberFormat="1" applyFont="1" applyFill="1" applyBorder="1" applyAlignment="1">
      <alignment horizontal="left" vertical="center" wrapText="1"/>
    </xf>
    <xf numFmtId="164" fontId="8" fillId="4" borderId="23" xfId="0" applyNumberFormat="1" applyFont="1" applyFill="1" applyBorder="1" applyAlignment="1">
      <alignment horizontal="center" vertical="center" wrapText="1"/>
    </xf>
    <xf numFmtId="2" fontId="8" fillId="4" borderId="24" xfId="0" applyNumberFormat="1" applyFont="1" applyFill="1" applyBorder="1" applyAlignment="1">
      <alignment wrapText="1"/>
    </xf>
    <xf numFmtId="2" fontId="8" fillId="4" borderId="25" xfId="0" applyNumberFormat="1" applyFont="1" applyFill="1" applyBorder="1" applyAlignment="1">
      <alignment vertical="center" wrapText="1"/>
    </xf>
    <xf numFmtId="49" fontId="8" fillId="4" borderId="24" xfId="0" applyNumberFormat="1" applyFont="1" applyFill="1" applyBorder="1" applyAlignment="1">
      <alignment vertical="center" wrapText="1"/>
    </xf>
    <xf numFmtId="2" fontId="8" fillId="4" borderId="26" xfId="0" applyNumberFormat="1" applyFont="1" applyFill="1" applyBorder="1" applyAlignment="1">
      <alignment vertical="center" wrapText="1"/>
    </xf>
    <xf numFmtId="2" fontId="8" fillId="4" borderId="24" xfId="0" applyNumberFormat="1" applyFont="1" applyFill="1" applyBorder="1" applyAlignment="1">
      <alignment vertical="center" wrapText="1"/>
    </xf>
    <xf numFmtId="2" fontId="8" fillId="4" borderId="27" xfId="0" applyNumberFormat="1" applyFont="1" applyFill="1" applyBorder="1" applyAlignment="1">
      <alignment vertical="center" wrapText="1"/>
    </xf>
    <xf numFmtId="2" fontId="8" fillId="4" borderId="28" xfId="0" applyNumberFormat="1" applyFont="1" applyFill="1" applyBorder="1" applyAlignment="1">
      <alignment horizontal="left" vertical="center" wrapText="1"/>
    </xf>
    <xf numFmtId="164" fontId="8" fillId="4" borderId="28" xfId="0" applyNumberFormat="1" applyFont="1" applyFill="1" applyBorder="1" applyAlignment="1">
      <alignment horizontal="center" vertical="center" wrapText="1"/>
    </xf>
    <xf numFmtId="2" fontId="8" fillId="4" borderId="29" xfId="0" applyNumberFormat="1" applyFont="1" applyFill="1" applyBorder="1" applyAlignment="1">
      <alignment vertical="center" wrapText="1"/>
    </xf>
    <xf numFmtId="2" fontId="8" fillId="4" borderId="28" xfId="0" applyNumberFormat="1" applyFont="1" applyFill="1" applyBorder="1" applyAlignment="1">
      <alignment vertical="center" wrapText="1"/>
    </xf>
    <xf numFmtId="49" fontId="8" fillId="4" borderId="30" xfId="0" applyNumberFormat="1" applyFont="1" applyFill="1" applyBorder="1" applyAlignment="1">
      <alignment vertical="center"/>
    </xf>
    <xf numFmtId="2" fontId="8" fillId="4" borderId="23" xfId="0" applyNumberFormat="1" applyFont="1" applyFill="1" applyBorder="1" applyAlignment="1">
      <alignment horizontal="left" vertical="center" wrapText="1"/>
    </xf>
    <xf numFmtId="2" fontId="8" fillId="4" borderId="27" xfId="0" applyNumberFormat="1" applyFont="1" applyFill="1" applyBorder="1" applyAlignment="1">
      <alignment vertical="center"/>
    </xf>
    <xf numFmtId="164" fontId="8" fillId="4" borderId="33" xfId="0" applyNumberFormat="1" applyFont="1" applyFill="1" applyBorder="1" applyAlignment="1">
      <alignment horizontal="center" vertical="center" wrapText="1"/>
    </xf>
    <xf numFmtId="49" fontId="8" fillId="4" borderId="34" xfId="0" applyNumberFormat="1" applyFont="1" applyFill="1" applyBorder="1" applyAlignment="1">
      <alignment vertical="center" wrapText="1"/>
    </xf>
    <xf numFmtId="49" fontId="5" fillId="4" borderId="1" xfId="0" applyNumberFormat="1" applyFont="1" applyFill="1" applyBorder="1" applyAlignment="1">
      <alignment horizontal="left"/>
    </xf>
    <xf numFmtId="0" fontId="11" fillId="4" borderId="4" xfId="0" applyFont="1" applyFill="1" applyBorder="1"/>
    <xf numFmtId="49" fontId="0" fillId="0" borderId="35" xfId="0" applyNumberFormat="1" applyBorder="1"/>
    <xf numFmtId="0" fontId="0" fillId="0" borderId="35" xfId="0" applyBorder="1"/>
    <xf numFmtId="2" fontId="0" fillId="0" borderId="35" xfId="0" applyNumberFormat="1" applyBorder="1"/>
    <xf numFmtId="165" fontId="0" fillId="0" borderId="35" xfId="0" applyNumberFormat="1" applyBorder="1"/>
    <xf numFmtId="164" fontId="0" fillId="0" borderId="35" xfId="0" applyNumberFormat="1" applyBorder="1"/>
    <xf numFmtId="1" fontId="0" fillId="0" borderId="35" xfId="0" applyNumberFormat="1" applyBorder="1"/>
    <xf numFmtId="166" fontId="0" fillId="0" borderId="35" xfId="0" applyNumberFormat="1" applyBorder="1"/>
    <xf numFmtId="49" fontId="14" fillId="0" borderId="36" xfId="0" applyNumberFormat="1" applyFont="1" applyBorder="1" applyAlignment="1">
      <alignment horizontal="left"/>
    </xf>
    <xf numFmtId="0" fontId="0" fillId="0" borderId="36" xfId="0" applyBorder="1"/>
    <xf numFmtId="167" fontId="14" fillId="0" borderId="37" xfId="0" applyNumberFormat="1" applyFont="1" applyBorder="1" applyAlignment="1">
      <alignment horizontal="left"/>
    </xf>
    <xf numFmtId="0" fontId="0" fillId="0" borderId="37" xfId="0" applyBorder="1"/>
    <xf numFmtId="49" fontId="15" fillId="6" borderId="38" xfId="0" applyNumberFormat="1" applyFont="1" applyFill="1" applyBorder="1" applyAlignment="1">
      <alignment horizontal="left"/>
    </xf>
    <xf numFmtId="49" fontId="0" fillId="6" borderId="39" xfId="0" applyNumberFormat="1" applyFill="1" applyBorder="1" applyAlignment="1">
      <alignment horizontal="center" wrapText="1"/>
    </xf>
    <xf numFmtId="0" fontId="0" fillId="6" borderId="39" xfId="0" applyFill="1" applyBorder="1" applyAlignment="1">
      <alignment horizontal="center" wrapText="1"/>
    </xf>
    <xf numFmtId="0" fontId="16" fillId="4" borderId="40" xfId="0" applyFont="1" applyFill="1" applyBorder="1" applyAlignment="1">
      <alignment horizontal="center" wrapText="1"/>
    </xf>
    <xf numFmtId="0" fontId="0" fillId="0" borderId="25" xfId="0" applyBorder="1"/>
    <xf numFmtId="0" fontId="16" fillId="6" borderId="42" xfId="0" applyFont="1" applyFill="1" applyBorder="1" applyAlignment="1">
      <alignment horizontal="center" wrapText="1"/>
    </xf>
    <xf numFmtId="49" fontId="17" fillId="6" borderId="13" xfId="0" applyNumberFormat="1" applyFont="1" applyFill="1" applyBorder="1" applyAlignment="1">
      <alignment horizontal="center" wrapText="1"/>
    </xf>
    <xf numFmtId="165" fontId="18" fillId="4" borderId="43" xfId="0" applyNumberFormat="1" applyFont="1" applyFill="1" applyBorder="1" applyAlignment="1">
      <alignment horizontal="center" wrapText="1"/>
    </xf>
    <xf numFmtId="165" fontId="17" fillId="6" borderId="13" xfId="0" applyNumberFormat="1" applyFont="1" applyFill="1" applyBorder="1" applyAlignment="1">
      <alignment horizontal="center" wrapText="1"/>
    </xf>
    <xf numFmtId="49" fontId="17" fillId="6" borderId="44" xfId="0" applyNumberFormat="1" applyFont="1" applyFill="1" applyBorder="1" applyAlignment="1">
      <alignment horizontal="center" wrapText="1"/>
    </xf>
    <xf numFmtId="164" fontId="0" fillId="0" borderId="46" xfId="0" applyNumberFormat="1" applyBorder="1" applyAlignment="1">
      <alignment horizontal="center"/>
    </xf>
    <xf numFmtId="164" fontId="0" fillId="0" borderId="36" xfId="0" applyNumberFormat="1" applyBorder="1" applyAlignment="1">
      <alignment horizontal="center"/>
    </xf>
    <xf numFmtId="164" fontId="0" fillId="0" borderId="47" xfId="0" applyNumberFormat="1" applyBorder="1" applyAlignment="1">
      <alignment horizontal="center"/>
    </xf>
    <xf numFmtId="2" fontId="0" fillId="0" borderId="36" xfId="0" applyNumberFormat="1" applyBorder="1" applyAlignment="1">
      <alignment horizontal="center"/>
    </xf>
    <xf numFmtId="164" fontId="0" fillId="0" borderId="48" xfId="0" applyNumberFormat="1" applyBorder="1" applyAlignment="1">
      <alignment horizontal="center"/>
    </xf>
    <xf numFmtId="49" fontId="0" fillId="0" borderId="36" xfId="0" applyNumberFormat="1" applyBorder="1" applyAlignment="1">
      <alignment horizontal="center"/>
    </xf>
    <xf numFmtId="164" fontId="0" fillId="0" borderId="37" xfId="0" applyNumberFormat="1" applyBorder="1" applyAlignment="1">
      <alignment horizontal="center"/>
    </xf>
    <xf numFmtId="164" fontId="0" fillId="0" borderId="50" xfId="0" applyNumberFormat="1" applyBorder="1" applyAlignment="1">
      <alignment horizontal="center"/>
    </xf>
    <xf numFmtId="164" fontId="19" fillId="0" borderId="46" xfId="0" applyNumberFormat="1" applyFont="1" applyBorder="1" applyAlignment="1">
      <alignment horizontal="center"/>
    </xf>
    <xf numFmtId="3" fontId="9" fillId="4" borderId="36" xfId="0" applyNumberFormat="1" applyFont="1" applyFill="1" applyBorder="1" applyAlignment="1">
      <alignment wrapText="1"/>
    </xf>
    <xf numFmtId="164" fontId="0" fillId="0" borderId="36" xfId="0" applyNumberFormat="1" applyBorder="1"/>
    <xf numFmtId="164" fontId="0" fillId="0" borderId="25" xfId="0" applyNumberFormat="1" applyBorder="1"/>
    <xf numFmtId="164" fontId="0" fillId="0" borderId="51" xfId="0" applyNumberFormat="1" applyBorder="1" applyAlignment="1">
      <alignment horizontal="center"/>
    </xf>
    <xf numFmtId="164" fontId="0" fillId="0" borderId="52" xfId="0" applyNumberFormat="1" applyBorder="1" applyAlignment="1">
      <alignment horizontal="center"/>
    </xf>
    <xf numFmtId="164" fontId="0" fillId="0" borderId="53" xfId="0" applyNumberFormat="1" applyBorder="1" applyAlignment="1">
      <alignment horizontal="center"/>
    </xf>
    <xf numFmtId="164" fontId="0" fillId="0" borderId="54" xfId="0" applyNumberFormat="1" applyBorder="1" applyAlignment="1">
      <alignment horizontal="center"/>
    </xf>
    <xf numFmtId="164" fontId="0" fillId="0" borderId="55" xfId="0" applyNumberFormat="1" applyBorder="1" applyAlignment="1">
      <alignment horizontal="center"/>
    </xf>
    <xf numFmtId="164" fontId="0" fillId="0" borderId="56" xfId="0" applyNumberFormat="1" applyBorder="1" applyAlignment="1">
      <alignment horizontal="center"/>
    </xf>
    <xf numFmtId="164" fontId="0" fillId="0" borderId="57" xfId="0" applyNumberFormat="1" applyBorder="1" applyAlignment="1">
      <alignment horizontal="center"/>
    </xf>
    <xf numFmtId="1" fontId="0" fillId="0" borderId="58" xfId="0" applyNumberFormat="1" applyBorder="1" applyAlignment="1">
      <alignment horizontal="center"/>
    </xf>
    <xf numFmtId="164" fontId="0" fillId="0" borderId="59" xfId="0" applyNumberFormat="1" applyBorder="1" applyAlignment="1">
      <alignment horizontal="center"/>
    </xf>
    <xf numFmtId="164" fontId="0" fillId="0" borderId="60" xfId="0" applyNumberFormat="1" applyBorder="1" applyAlignment="1">
      <alignment horizontal="center"/>
    </xf>
    <xf numFmtId="164" fontId="0" fillId="0" borderId="61" xfId="0" applyNumberFormat="1" applyBorder="1" applyAlignment="1">
      <alignment horizontal="center"/>
    </xf>
    <xf numFmtId="2" fontId="0" fillId="4" borderId="46" xfId="0" applyNumberFormat="1" applyFill="1" applyBorder="1" applyAlignment="1">
      <alignment horizontal="center" vertical="center" wrapText="1"/>
    </xf>
    <xf numFmtId="1" fontId="20" fillId="0" borderId="46" xfId="0" applyNumberFormat="1" applyFont="1" applyBorder="1" applyAlignment="1">
      <alignment horizontal="center"/>
    </xf>
    <xf numFmtId="49" fontId="18" fillId="0" borderId="36" xfId="0" applyNumberFormat="1" applyFont="1" applyBorder="1" applyAlignment="1">
      <alignment horizontal="left"/>
    </xf>
    <xf numFmtId="1" fontId="20" fillId="0" borderId="36" xfId="0" applyNumberFormat="1" applyFont="1" applyBorder="1" applyAlignment="1">
      <alignment horizontal="center"/>
    </xf>
    <xf numFmtId="49" fontId="0" fillId="0" borderId="36" xfId="0" applyNumberFormat="1" applyBorder="1"/>
    <xf numFmtId="2" fontId="0" fillId="4" borderId="36" xfId="0" applyNumberFormat="1" applyFill="1" applyBorder="1" applyAlignment="1">
      <alignment horizontal="center" vertical="center" wrapText="1"/>
    </xf>
    <xf numFmtId="2" fontId="0" fillId="0" borderId="37" xfId="0" applyNumberFormat="1" applyBorder="1"/>
    <xf numFmtId="166" fontId="0" fillId="0" borderId="46" xfId="0" applyNumberFormat="1" applyBorder="1" applyAlignment="1">
      <alignment horizontal="center"/>
    </xf>
    <xf numFmtId="166" fontId="0" fillId="0" borderId="36" xfId="0" applyNumberFormat="1" applyBorder="1" applyAlignment="1">
      <alignment horizontal="center"/>
    </xf>
    <xf numFmtId="166" fontId="0" fillId="0" borderId="47" xfId="0" applyNumberFormat="1" applyBorder="1" applyAlignment="1">
      <alignment horizontal="center"/>
    </xf>
    <xf numFmtId="166" fontId="0" fillId="0" borderId="48" xfId="0" applyNumberFormat="1" applyBorder="1" applyAlignment="1">
      <alignment horizontal="center"/>
    </xf>
    <xf numFmtId="166" fontId="0" fillId="0" borderId="37" xfId="0" applyNumberFormat="1" applyBorder="1" applyAlignment="1">
      <alignment horizontal="center"/>
    </xf>
    <xf numFmtId="166" fontId="0" fillId="0" borderId="50" xfId="0" applyNumberFormat="1" applyBorder="1" applyAlignment="1">
      <alignment horizontal="center"/>
    </xf>
    <xf numFmtId="1" fontId="0" fillId="0" borderId="36" xfId="0" applyNumberFormat="1" applyBorder="1" applyAlignment="1">
      <alignment horizontal="center"/>
    </xf>
    <xf numFmtId="1" fontId="0" fillId="0" borderId="48" xfId="0" applyNumberFormat="1" applyBorder="1" applyAlignment="1">
      <alignment horizontal="center"/>
    </xf>
    <xf numFmtId="1" fontId="0" fillId="0" borderId="37" xfId="0" applyNumberFormat="1" applyBorder="1" applyAlignment="1">
      <alignment horizontal="center"/>
    </xf>
    <xf numFmtId="1" fontId="0" fillId="0" borderId="50" xfId="0" applyNumberFormat="1" applyBorder="1" applyAlignment="1">
      <alignment horizontal="center"/>
    </xf>
    <xf numFmtId="1" fontId="0" fillId="0" borderId="46" xfId="0" applyNumberFormat="1" applyBorder="1" applyAlignment="1">
      <alignment horizontal="center"/>
    </xf>
    <xf numFmtId="1" fontId="0" fillId="0" borderId="47" xfId="0" applyNumberFormat="1" applyBorder="1" applyAlignment="1">
      <alignment horizontal="center"/>
    </xf>
    <xf numFmtId="1" fontId="0" fillId="0" borderId="52" xfId="0" applyNumberFormat="1" applyBorder="1" applyAlignment="1">
      <alignment horizontal="center"/>
    </xf>
    <xf numFmtId="1" fontId="0" fillId="0" borderId="62" xfId="0" applyNumberFormat="1" applyBorder="1" applyAlignment="1">
      <alignment horizontal="center"/>
    </xf>
    <xf numFmtId="1" fontId="0" fillId="0" borderId="63" xfId="0" applyNumberFormat="1" applyBorder="1" applyAlignment="1">
      <alignment horizontal="center"/>
    </xf>
    <xf numFmtId="2" fontId="10" fillId="4" borderId="46" xfId="0" applyNumberFormat="1" applyFont="1" applyFill="1" applyBorder="1" applyAlignment="1">
      <alignment horizontal="center" vertical="center" wrapText="1"/>
    </xf>
    <xf numFmtId="166" fontId="0" fillId="0" borderId="36" xfId="0" applyNumberFormat="1" applyBorder="1"/>
    <xf numFmtId="49" fontId="0" fillId="0" borderId="36" xfId="0" applyNumberFormat="1" applyBorder="1" applyAlignment="1">
      <alignment horizontal="left"/>
    </xf>
    <xf numFmtId="2" fontId="0" fillId="0" borderId="36" xfId="0" applyNumberFormat="1" applyBorder="1"/>
    <xf numFmtId="0" fontId="16" fillId="6" borderId="39" xfId="0" applyFont="1" applyFill="1" applyBorder="1" applyAlignment="1">
      <alignment horizontal="center" wrapText="1"/>
    </xf>
    <xf numFmtId="49" fontId="18" fillId="6" borderId="13" xfId="0" applyNumberFormat="1" applyFont="1" applyFill="1" applyBorder="1" applyAlignment="1">
      <alignment horizontal="center" wrapText="1"/>
    </xf>
    <xf numFmtId="165" fontId="18" fillId="6" borderId="13" xfId="0" applyNumberFormat="1" applyFont="1" applyFill="1" applyBorder="1" applyAlignment="1">
      <alignment horizontal="center" wrapText="1"/>
    </xf>
    <xf numFmtId="49" fontId="18" fillId="6" borderId="44" xfId="0" applyNumberFormat="1" applyFont="1" applyFill="1" applyBorder="1" applyAlignment="1">
      <alignment horizontal="center" wrapText="1"/>
    </xf>
    <xf numFmtId="164" fontId="0" fillId="0" borderId="48" xfId="0" applyNumberFormat="1" applyBorder="1"/>
    <xf numFmtId="164" fontId="0" fillId="0" borderId="63" xfId="0" applyNumberFormat="1" applyBorder="1" applyAlignment="1">
      <alignment horizontal="center"/>
    </xf>
    <xf numFmtId="164" fontId="0" fillId="0" borderId="65" xfId="0" applyNumberFormat="1" applyBorder="1" applyAlignment="1">
      <alignment horizontal="center"/>
    </xf>
    <xf numFmtId="164" fontId="0" fillId="0" borderId="66" xfId="0" applyNumberFormat="1" applyBorder="1" applyAlignment="1">
      <alignment horizontal="center"/>
    </xf>
    <xf numFmtId="164" fontId="0" fillId="0" borderId="67" xfId="0" applyNumberFormat="1" applyBorder="1" applyAlignment="1">
      <alignment horizontal="center"/>
    </xf>
    <xf numFmtId="164" fontId="0" fillId="0" borderId="68" xfId="0" applyNumberFormat="1" applyBorder="1" applyAlignment="1">
      <alignment horizontal="center"/>
    </xf>
    <xf numFmtId="164" fontId="0" fillId="0" borderId="69" xfId="0" applyNumberFormat="1" applyBorder="1" applyAlignment="1">
      <alignment horizontal="center"/>
    </xf>
    <xf numFmtId="164" fontId="0" fillId="0" borderId="64" xfId="0" applyNumberFormat="1" applyBorder="1" applyAlignment="1">
      <alignment horizontal="center"/>
    </xf>
    <xf numFmtId="0" fontId="0" fillId="0" borderId="46" xfId="0" applyBorder="1"/>
    <xf numFmtId="1" fontId="0" fillId="0" borderId="70" xfId="0" applyNumberFormat="1" applyBorder="1" applyAlignment="1">
      <alignment horizontal="center"/>
    </xf>
    <xf numFmtId="0" fontId="0" fillId="0" borderId="52" xfId="0" applyBorder="1"/>
    <xf numFmtId="2" fontId="0" fillId="0" borderId="55" xfId="0" applyNumberFormat="1" applyBorder="1"/>
    <xf numFmtId="0" fontId="16" fillId="6" borderId="42" xfId="0" applyFont="1" applyFill="1" applyBorder="1" applyAlignment="1">
      <alignment horizontal="center"/>
    </xf>
    <xf numFmtId="2" fontId="0" fillId="0" borderId="46" xfId="0" applyNumberFormat="1" applyBorder="1"/>
    <xf numFmtId="2" fontId="0" fillId="0" borderId="47" xfId="0" applyNumberFormat="1" applyBorder="1"/>
    <xf numFmtId="2" fontId="0" fillId="0" borderId="48" xfId="0" applyNumberFormat="1" applyBorder="1"/>
    <xf numFmtId="2" fontId="0" fillId="0" borderId="50" xfId="0" applyNumberFormat="1" applyBorder="1"/>
    <xf numFmtId="2" fontId="0" fillId="0" borderId="25" xfId="0" applyNumberFormat="1" applyBorder="1"/>
    <xf numFmtId="164" fontId="0" fillId="0" borderId="71" xfId="0" applyNumberFormat="1" applyBorder="1" applyAlignment="1">
      <alignment horizontal="center"/>
    </xf>
    <xf numFmtId="164" fontId="0" fillId="0" borderId="72" xfId="0" applyNumberFormat="1" applyBorder="1" applyAlignment="1">
      <alignment horizontal="center"/>
    </xf>
    <xf numFmtId="164" fontId="0" fillId="0" borderId="73" xfId="0" applyNumberFormat="1" applyBorder="1" applyAlignment="1">
      <alignment horizontal="center"/>
    </xf>
    <xf numFmtId="164" fontId="0" fillId="0" borderId="74" xfId="0" applyNumberFormat="1" applyBorder="1" applyAlignment="1">
      <alignment horizontal="center"/>
    </xf>
    <xf numFmtId="164" fontId="0" fillId="0" borderId="75" xfId="0" applyNumberFormat="1" applyBorder="1" applyAlignment="1">
      <alignment horizontal="center"/>
    </xf>
    <xf numFmtId="164" fontId="0" fillId="0" borderId="76" xfId="0" applyNumberFormat="1" applyBorder="1" applyAlignment="1">
      <alignment horizontal="center"/>
    </xf>
    <xf numFmtId="164" fontId="0" fillId="0" borderId="77" xfId="0" applyNumberFormat="1" applyBorder="1" applyAlignment="1">
      <alignment horizontal="center"/>
    </xf>
    <xf numFmtId="164" fontId="0" fillId="0" borderId="78" xfId="0" applyNumberFormat="1" applyBorder="1" applyAlignment="1">
      <alignment horizontal="center"/>
    </xf>
    <xf numFmtId="2" fontId="0" fillId="0" borderId="45" xfId="0" applyNumberFormat="1" applyBorder="1"/>
    <xf numFmtId="49" fontId="16" fillId="6" borderId="41" xfId="0" applyNumberFormat="1" applyFont="1" applyFill="1" applyBorder="1" applyAlignment="1">
      <alignment horizontal="center" vertical="center" wrapText="1"/>
    </xf>
    <xf numFmtId="165" fontId="18" fillId="6" borderId="44" xfId="0" applyNumberFormat="1" applyFont="1" applyFill="1" applyBorder="1" applyAlignment="1">
      <alignment horizontal="center" wrapText="1"/>
    </xf>
    <xf numFmtId="1" fontId="0" fillId="0" borderId="25" xfId="0" applyNumberFormat="1" applyBorder="1"/>
    <xf numFmtId="3" fontId="0" fillId="0" borderId="47" xfId="0" applyNumberFormat="1" applyBorder="1"/>
    <xf numFmtId="3" fontId="0" fillId="0" borderId="48" xfId="0" applyNumberFormat="1" applyBorder="1"/>
    <xf numFmtId="3" fontId="21" fillId="0" borderId="48" xfId="0" applyNumberFormat="1" applyFont="1" applyBorder="1"/>
    <xf numFmtId="3" fontId="21" fillId="0" borderId="50" xfId="0" applyNumberFormat="1" applyFont="1" applyBorder="1"/>
    <xf numFmtId="49" fontId="22" fillId="0" borderId="36" xfId="0" applyNumberFormat="1" applyFont="1" applyBorder="1"/>
    <xf numFmtId="49" fontId="23" fillId="0" borderId="36" xfId="0" applyNumberFormat="1" applyFont="1" applyBorder="1"/>
    <xf numFmtId="0" fontId="1" fillId="0" borderId="0" xfId="0" applyFont="1" applyAlignment="1">
      <alignment horizontal="left" wrapText="1"/>
    </xf>
    <xf numFmtId="0" fontId="0" fillId="0" borderId="0" xfId="0"/>
    <xf numFmtId="49" fontId="7" fillId="5" borderId="15" xfId="0" applyNumberFormat="1" applyFont="1" applyFill="1" applyBorder="1" applyAlignment="1">
      <alignment horizontal="center" vertical="center" wrapText="1"/>
    </xf>
    <xf numFmtId="2" fontId="7" fillId="5" borderId="16" xfId="0" applyNumberFormat="1" applyFont="1" applyFill="1" applyBorder="1" applyAlignment="1">
      <alignment horizontal="center" vertical="center" wrapText="1"/>
    </xf>
    <xf numFmtId="49" fontId="8" fillId="4" borderId="31" xfId="0" applyNumberFormat="1" applyFont="1" applyFill="1" applyBorder="1" applyAlignment="1">
      <alignment horizontal="left" vertical="center" wrapText="1"/>
    </xf>
    <xf numFmtId="2" fontId="8" fillId="4" borderId="32" xfId="0" applyNumberFormat="1" applyFont="1" applyFill="1" applyBorder="1" applyAlignment="1">
      <alignment horizontal="left" vertical="center" wrapText="1"/>
    </xf>
    <xf numFmtId="49" fontId="8" fillId="4" borderId="27" xfId="0" applyNumberFormat="1" applyFont="1" applyFill="1" applyBorder="1" applyAlignment="1">
      <alignment horizontal="left" vertical="center" wrapText="1"/>
    </xf>
    <xf numFmtId="2" fontId="8" fillId="4" borderId="22" xfId="0" applyNumberFormat="1" applyFont="1" applyFill="1" applyBorder="1" applyAlignment="1">
      <alignment horizontal="left" vertical="center" wrapText="1"/>
    </xf>
    <xf numFmtId="49" fontId="0" fillId="0" borderId="35" xfId="0" applyNumberFormat="1" applyBorder="1"/>
    <xf numFmtId="2" fontId="0" fillId="0" borderId="35" xfId="0" applyNumberFormat="1" applyBorder="1"/>
    <xf numFmtId="0" fontId="0" fillId="0" borderId="35" xfId="0" applyBorder="1"/>
    <xf numFmtId="49" fontId="0" fillId="6" borderId="39" xfId="0" applyNumberFormat="1" applyFill="1" applyBorder="1" applyAlignment="1">
      <alignment horizontal="center" wrapText="1"/>
    </xf>
    <xf numFmtId="0" fontId="0" fillId="6" borderId="39" xfId="0" applyFill="1" applyBorder="1" applyAlignment="1">
      <alignment horizontal="center" wrapText="1"/>
    </xf>
    <xf numFmtId="0" fontId="0" fillId="6" borderId="41" xfId="0" applyFill="1" applyBorder="1" applyAlignment="1">
      <alignment horizontal="center" wrapText="1"/>
    </xf>
    <xf numFmtId="49" fontId="10" fillId="4" borderId="45" xfId="0" applyNumberFormat="1" applyFont="1" applyFill="1" applyBorder="1" applyAlignment="1">
      <alignment horizontal="center" vertical="center" wrapText="1"/>
    </xf>
    <xf numFmtId="2" fontId="10" fillId="4" borderId="25" xfId="0" applyNumberFormat="1" applyFont="1" applyFill="1" applyBorder="1" applyAlignment="1">
      <alignment horizontal="center" vertical="center" wrapText="1"/>
    </xf>
    <xf numFmtId="2" fontId="10" fillId="4" borderId="49" xfId="0" applyNumberFormat="1" applyFont="1" applyFill="1" applyBorder="1" applyAlignment="1">
      <alignment horizontal="center" vertical="center" wrapText="1"/>
    </xf>
    <xf numFmtId="2" fontId="0" fillId="4" borderId="25" xfId="0" applyNumberFormat="1" applyFill="1" applyBorder="1" applyAlignment="1">
      <alignment horizontal="center" vertical="center" wrapText="1"/>
    </xf>
    <xf numFmtId="2" fontId="0" fillId="4" borderId="49" xfId="0" applyNumberFormat="1" applyFill="1" applyBorder="1" applyAlignment="1">
      <alignment horizontal="center" vertical="center" wrapText="1"/>
    </xf>
    <xf numFmtId="49" fontId="10" fillId="4" borderId="46" xfId="0" applyNumberFormat="1" applyFont="1" applyFill="1" applyBorder="1" applyAlignment="1">
      <alignment horizontal="center" vertical="center"/>
    </xf>
    <xf numFmtId="2" fontId="10" fillId="4" borderId="36" xfId="0" applyNumberFormat="1" applyFont="1" applyFill="1" applyBorder="1" applyAlignment="1">
      <alignment horizontal="center" vertical="center"/>
    </xf>
    <xf numFmtId="2" fontId="10" fillId="4" borderId="37" xfId="0" applyNumberFormat="1" applyFont="1" applyFill="1" applyBorder="1" applyAlignment="1">
      <alignment horizontal="center" vertical="center"/>
    </xf>
    <xf numFmtId="49" fontId="10" fillId="4" borderId="46" xfId="0" applyNumberFormat="1" applyFont="1" applyFill="1" applyBorder="1" applyAlignment="1">
      <alignment horizontal="center" vertical="center" wrapText="1"/>
    </xf>
    <xf numFmtId="2" fontId="0" fillId="4" borderId="36" xfId="0" applyNumberFormat="1" applyFill="1" applyBorder="1" applyAlignment="1">
      <alignment horizontal="center" vertical="center" wrapText="1"/>
    </xf>
    <xf numFmtId="2" fontId="0" fillId="4" borderId="37" xfId="0" applyNumberFormat="1" applyFill="1" applyBorder="1" applyAlignment="1">
      <alignment horizontal="center" vertical="center" wrapText="1"/>
    </xf>
    <xf numFmtId="2" fontId="10" fillId="4" borderId="36" xfId="0" applyNumberFormat="1" applyFont="1" applyFill="1" applyBorder="1" applyAlignment="1">
      <alignment horizontal="center" vertical="center" wrapText="1"/>
    </xf>
    <xf numFmtId="2" fontId="10" fillId="4" borderId="37" xfId="0" applyNumberFormat="1" applyFont="1" applyFill="1" applyBorder="1" applyAlignment="1">
      <alignment horizontal="center" vertical="center" wrapText="1"/>
    </xf>
    <xf numFmtId="2" fontId="0" fillId="0" borderId="25" xfId="0" applyNumberFormat="1" applyBorder="1"/>
    <xf numFmtId="2" fontId="0" fillId="0" borderId="49" xfId="0" applyNumberFormat="1" applyBorder="1"/>
    <xf numFmtId="1" fontId="0" fillId="0" borderId="36" xfId="0" applyNumberFormat="1" applyBorder="1"/>
    <xf numFmtId="1" fontId="0" fillId="0" borderId="37" xfId="0" applyNumberFormat="1" applyBorder="1"/>
    <xf numFmtId="1" fontId="16" fillId="6" borderId="39" xfId="0" applyNumberFormat="1" applyFont="1" applyFill="1" applyBorder="1" applyAlignment="1">
      <alignment horizontal="center"/>
    </xf>
    <xf numFmtId="1" fontId="16" fillId="6" borderId="13" xfId="0" applyNumberFormat="1" applyFont="1" applyFill="1" applyBorder="1" applyAlignment="1">
      <alignment horizontal="center"/>
    </xf>
    <xf numFmtId="1" fontId="0" fillId="0" borderId="57" xfId="0" applyNumberFormat="1" applyBorder="1" applyAlignment="1">
      <alignment horizontal="center"/>
    </xf>
    <xf numFmtId="1" fontId="18" fillId="0" borderId="46" xfId="0" applyNumberFormat="1" applyFont="1" applyBorder="1" applyAlignment="1">
      <alignment horizontal="left"/>
    </xf>
    <xf numFmtId="1" fontId="0" fillId="0" borderId="46" xfId="0" applyNumberFormat="1" applyBorder="1"/>
    <xf numFmtId="1" fontId="0" fillId="0" borderId="0" xfId="0" applyNumberFormat="1"/>
    <xf numFmtId="1" fontId="16" fillId="6" borderId="13" xfId="0" applyNumberFormat="1" applyFont="1" applyFill="1" applyBorder="1" applyAlignment="1">
      <alignment horizontal="center" wrapText="1"/>
    </xf>
    <xf numFmtId="166" fontId="0" fillId="0" borderId="79" xfId="0" applyNumberFormat="1" applyBorder="1" applyAlignment="1">
      <alignment horizontal="center"/>
    </xf>
    <xf numFmtId="1" fontId="0" fillId="0" borderId="80" xfId="0" applyNumberFormat="1" applyBorder="1" applyAlignment="1">
      <alignment horizontal="center"/>
    </xf>
    <xf numFmtId="1" fontId="0" fillId="0" borderId="81" xfId="0" applyNumberFormat="1" applyBorder="1"/>
    <xf numFmtId="1" fontId="0" fillId="0" borderId="82" xfId="0" applyNumberFormat="1" applyBorder="1" applyAlignment="1">
      <alignment horizontal="center"/>
    </xf>
    <xf numFmtId="1" fontId="0" fillId="0" borderId="35" xfId="0" applyNumberFormat="1" applyBorder="1" applyAlignment="1">
      <alignment horizontal="left"/>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BFBFBF"/>
      <rgbColor rgb="FFA5A5A5"/>
      <rgbColor rgb="FFC0C0C0"/>
      <rgbColor rgb="FFD8D8D8"/>
      <rgbColor rgb="FF808080"/>
      <rgbColor rgb="FF172B4D"/>
      <rgbColor rgb="FF336666"/>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264795</xdr:colOff>
      <xdr:row>0</xdr:row>
      <xdr:rowOff>183721</xdr:rowOff>
    </xdr:from>
    <xdr:to>
      <xdr:col>5</xdr:col>
      <xdr:colOff>3653813</xdr:colOff>
      <xdr:row>12</xdr:row>
      <xdr:rowOff>128063</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64795" y="183721"/>
          <a:ext cx="10132718" cy="1963643"/>
        </a:xfrm>
        <a:prstGeom prst="rect">
          <a:avLst/>
        </a:prstGeom>
        <a:solidFill>
          <a:srgbClr val="FFFFFF"/>
        </a:solidFill>
        <a:ln w="12700" cap="flat">
          <a:noFill/>
          <a:miter lim="400000"/>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square" lIns="45719" tIns="45719" rIns="45719" bIns="45719" numCol="1" anchor="t">
          <a:noAutofit/>
        </a:bodyPr>
        <a:lstStyle/>
        <a:p>
          <a:pPr marL="0" marR="0" indent="0" algn="l" defTabSz="914400" latinLnBrk="0">
            <a:lnSpc>
              <a:spcPts val="800"/>
            </a:lnSpc>
            <a:spcBef>
              <a:spcPts val="0"/>
            </a:spcBef>
            <a:spcAft>
              <a:spcPts val="0"/>
            </a:spcAft>
            <a:buClrTx/>
            <a:buSzTx/>
            <a:buFontTx/>
            <a:buNone/>
            <a:defRPr sz="1100" b="1" i="0" u="none" strike="noStrike" cap="none" spc="0" baseline="0">
              <a:solidFill>
                <a:srgbClr val="000000"/>
              </a:solidFill>
              <a:uFillTx/>
              <a:latin typeface="Arial"/>
              <a:ea typeface="Arial"/>
              <a:cs typeface="Arial"/>
              <a:sym typeface="Arial"/>
            </a:defRPr>
          </a:pPr>
          <a:r>
            <a:rPr sz="1100" b="1" i="0" u="none" strike="noStrike" cap="none" spc="0" baseline="0">
              <a:solidFill>
                <a:srgbClr val="000000"/>
              </a:solidFill>
              <a:uFillTx/>
              <a:latin typeface="Arial"/>
              <a:ea typeface="Arial"/>
              <a:cs typeface="Arial"/>
              <a:sym typeface="Arial"/>
            </a:rPr>
            <a:t>Spending</a:t>
          </a:r>
          <a:endParaRPr sz="1000" b="1" i="0" u="none" strike="noStrike" cap="none" spc="0" baseline="0">
            <a:solidFill>
              <a:srgbClr val="000000"/>
            </a:solidFill>
            <a:uFillTx/>
            <a:latin typeface="Arial"/>
            <a:ea typeface="Arial"/>
            <a:cs typeface="Arial"/>
            <a:sym typeface="Arial"/>
          </a:endParaRPr>
        </a:p>
        <a:p>
          <a:pPr marL="0" marR="0" indent="0" algn="l" defTabSz="914400" latinLnBrk="0">
            <a:lnSpc>
              <a:spcPts val="800"/>
            </a:lnSpc>
            <a:spcBef>
              <a:spcPts val="0"/>
            </a:spcBef>
            <a:spcAft>
              <a:spcPts val="0"/>
            </a:spcAft>
            <a:buClrTx/>
            <a:buSzTx/>
            <a:buFontTx/>
            <a:buNone/>
            <a:defRPr sz="1100" b="1" i="0" u="none" strike="noStrike" cap="none" spc="0" baseline="0">
              <a:solidFill>
                <a:srgbClr val="000000"/>
              </a:solidFill>
              <a:uFillTx/>
              <a:latin typeface="Arial"/>
              <a:ea typeface="Arial"/>
              <a:cs typeface="Arial"/>
              <a:sym typeface="Arial"/>
            </a:defRPr>
          </a:pPr>
          <a:endParaRPr sz="1100" b="1" i="0" u="none" strike="noStrike" cap="none" spc="0" baseline="0">
            <a:solidFill>
              <a:srgbClr val="000000"/>
            </a:solidFill>
            <a:uFillTx/>
            <a:latin typeface="Arial"/>
            <a:ea typeface="Arial"/>
            <a:cs typeface="Arial"/>
            <a:sym typeface="Arial"/>
          </a:endParaRPr>
        </a:p>
        <a:p>
          <a:pPr marL="0" marR="0" indent="0" algn="l" defTabSz="914400" latinLnBrk="0">
            <a:lnSpc>
              <a:spcPts val="11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r>
            <a:rPr sz="1100" b="0" i="0" u="none" strike="noStrike" cap="none" spc="0" baseline="0">
              <a:solidFill>
                <a:srgbClr val="000000"/>
              </a:solidFill>
              <a:uFillTx/>
              <a:latin typeface="Arial"/>
              <a:ea typeface="Arial"/>
              <a:cs typeface="Arial"/>
              <a:sym typeface="Arial"/>
            </a:rPr>
            <a:t>Financial net expenditure is included for the years 1972-1993 and equals the sum of cash payments less net lending. Cash payments include current and capital outlays and are net of revenue from sales and user charges.  Net lending is the balance of advances, loan repayments and net equity investment.</a:t>
          </a:r>
          <a:endParaRPr sz="1000" b="0" i="0" u="none" strike="noStrike" cap="none" spc="0" baseline="0">
            <a:solidFill>
              <a:srgbClr val="000000"/>
            </a:solidFill>
            <a:uFillTx/>
            <a:latin typeface="Arial"/>
            <a:ea typeface="Arial"/>
            <a:cs typeface="Arial"/>
            <a:sym typeface="Arial"/>
          </a:endParaRPr>
        </a:p>
        <a:p>
          <a:pPr marL="0" marR="0" indent="0" algn="l" defTabSz="914400" latinLnBrk="0">
            <a:lnSpc>
              <a:spcPts val="11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endParaRPr sz="1100" b="0" i="0" u="none" strike="noStrike" cap="none" spc="0" baseline="0">
            <a:solidFill>
              <a:srgbClr val="000000"/>
            </a:solidFill>
            <a:uFillTx/>
            <a:latin typeface="Arial"/>
            <a:ea typeface="Arial"/>
            <a:cs typeface="Arial"/>
            <a:sym typeface="Arial"/>
          </a:endParaRPr>
        </a:p>
        <a:p>
          <a:pPr marL="0" marR="0" indent="0" algn="l" defTabSz="914400" latinLnBrk="0">
            <a:lnSpc>
              <a:spcPts val="11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r>
            <a:rPr sz="1100" b="0" i="0" u="none" strike="noStrike" cap="none" spc="0" baseline="0">
              <a:solidFill>
                <a:srgbClr val="000000"/>
              </a:solidFill>
              <a:uFillTx/>
              <a:latin typeface="Arial"/>
              <a:ea typeface="Arial"/>
              <a:cs typeface="Arial"/>
              <a:sym typeface="Arial"/>
            </a:rPr>
            <a:t>Between 1987 and 1993, expenses are inclusive of GST (introduced in 1986).</a:t>
          </a:r>
        </a:p>
        <a:p>
          <a:pPr marL="0" marR="0" indent="0" algn="l" defTabSz="914400" latinLnBrk="0">
            <a:lnSpc>
              <a:spcPts val="10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r>
            <a:rPr sz="1100" b="0" i="0" u="none" strike="noStrike" cap="none" spc="0" baseline="0">
              <a:solidFill>
                <a:srgbClr val="000000"/>
              </a:solidFill>
              <a:uFillTx/>
              <a:latin typeface="Arial"/>
              <a:ea typeface="Arial"/>
              <a:cs typeface="Arial"/>
              <a:sym typeface="Arial"/>
            </a:rPr>
            <a:t> </a:t>
          </a:r>
          <a:endParaRPr sz="1000" b="0" i="0" u="none" strike="noStrike" cap="none" spc="0" baseline="0">
            <a:solidFill>
              <a:srgbClr val="000000"/>
            </a:solidFill>
            <a:uFillTx/>
            <a:latin typeface="Arial"/>
            <a:ea typeface="Arial"/>
            <a:cs typeface="Arial"/>
            <a:sym typeface="Arial"/>
          </a:endParaRPr>
        </a:p>
        <a:p>
          <a:pPr marL="0" marR="0" indent="0" algn="l" defTabSz="914400" latinLnBrk="0">
            <a:lnSpc>
              <a:spcPts val="11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r>
            <a:rPr sz="1100" b="0" i="0" u="none" strike="noStrike" cap="none" spc="0" baseline="0">
              <a:solidFill>
                <a:srgbClr val="000000"/>
              </a:solidFill>
              <a:uFillTx/>
              <a:latin typeface="Arial"/>
              <a:ea typeface="Arial"/>
              <a:cs typeface="Arial"/>
              <a:sym typeface="Arial"/>
            </a:rPr>
            <a:t>From 1994 onwards, expenses are recorded for the core Crown and total Crown on an accrual basis. Expenses include items such as depreciation on physical assets, but does not include capital spending.</a:t>
          </a:r>
          <a:endParaRPr sz="1000" b="0" i="0" u="none" strike="noStrike" cap="none" spc="0" baseline="0">
            <a:solidFill>
              <a:srgbClr val="000000"/>
            </a:solidFill>
            <a:uFillTx/>
            <a:latin typeface="Arial"/>
            <a:ea typeface="Arial"/>
            <a:cs typeface="Arial"/>
            <a:sym typeface="Arial"/>
          </a:endParaRPr>
        </a:p>
        <a:p>
          <a:pPr marL="0" marR="0" indent="0" algn="l" defTabSz="914400" latinLnBrk="0">
            <a:lnSpc>
              <a:spcPts val="10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endParaRPr sz="1100" b="0" i="0" u="none" strike="noStrike" cap="none" spc="0" baseline="0">
            <a:solidFill>
              <a:srgbClr val="000000"/>
            </a:solidFill>
            <a:uFillTx/>
            <a:latin typeface="Arial"/>
            <a:ea typeface="Arial"/>
            <a:cs typeface="Arial"/>
            <a:sym typeface="Arial"/>
          </a:endParaRPr>
        </a:p>
        <a:p>
          <a:pPr marL="0" marR="0" indent="0" algn="l" defTabSz="914400" latinLnBrk="0">
            <a:lnSpc>
              <a:spcPts val="10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endParaRPr sz="1100" b="0" i="0" u="none" strike="noStrike" cap="none" spc="0" baseline="0">
            <a:solidFill>
              <a:srgbClr val="000000"/>
            </a:solidFill>
            <a:uFillTx/>
            <a:latin typeface="Arial"/>
            <a:ea typeface="Arial"/>
            <a:cs typeface="Arial"/>
            <a:sym typeface="Arial"/>
          </a:endParaRPr>
        </a:p>
        <a:p>
          <a:pPr marL="0" marR="0" indent="0" algn="l" defTabSz="914400" latinLnBrk="0">
            <a:lnSpc>
              <a:spcPts val="1100"/>
            </a:lnSpc>
            <a:spcBef>
              <a:spcPts val="0"/>
            </a:spcBef>
            <a:spcAft>
              <a:spcPts val="0"/>
            </a:spcAft>
            <a:buClrTx/>
            <a:buSzTx/>
            <a:buFontTx/>
            <a:buNone/>
            <a:defRPr sz="1100" b="0" i="0" u="none" strike="noStrike" cap="none" spc="0" baseline="0">
              <a:solidFill>
                <a:srgbClr val="000000"/>
              </a:solidFill>
              <a:uFillTx/>
              <a:latin typeface="Calibri"/>
              <a:ea typeface="Calibri"/>
              <a:cs typeface="Calibri"/>
              <a:sym typeface="Calibri"/>
            </a:defRPr>
          </a:pPr>
          <a:r>
            <a:rPr sz="1100" b="0" i="0" u="none" strike="noStrike" cap="none" spc="0" baseline="0">
              <a:solidFill>
                <a:srgbClr val="000000"/>
              </a:solidFill>
              <a:uFillTx/>
              <a:latin typeface="Calibri"/>
              <a:ea typeface="Calibri"/>
              <a:cs typeface="Calibri"/>
              <a:sym typeface="Calibri"/>
            </a:rPr>
            <a:t> </a:t>
          </a:r>
        </a:p>
      </xdr:txBody>
    </xdr:sp>
    <xdr:clientData/>
  </xdr:twoCellAnchor>
  <xdr:twoCellAnchor>
    <xdr:from>
      <xdr:col>1</xdr:col>
      <xdr:colOff>17145</xdr:colOff>
      <xdr:row>11</xdr:row>
      <xdr:rowOff>132160</xdr:rowOff>
    </xdr:from>
    <xdr:to>
      <xdr:col>5</xdr:col>
      <xdr:colOff>3579495</xdr:colOff>
      <xdr:row>50</xdr:row>
      <xdr:rowOff>137714</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283845" y="1986360"/>
          <a:ext cx="10039351" cy="6444455"/>
        </a:xfrm>
        <a:prstGeom prst="rect">
          <a:avLst/>
        </a:prstGeom>
        <a:solidFill>
          <a:srgbClr val="FFFFFF"/>
        </a:solidFill>
        <a:ln w="12700" cap="flat">
          <a:noFill/>
          <a:miter lim="400000"/>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square" lIns="45719" tIns="45719" rIns="45719" bIns="45719" numCol="1" anchor="t">
          <a:noAutofit/>
        </a:bodyPr>
        <a:lstStyle/>
        <a:p>
          <a:pPr marL="0" marR="0" indent="0" algn="l" defTabSz="914400" latinLnBrk="0">
            <a:lnSpc>
              <a:spcPct val="100000"/>
            </a:lnSpc>
            <a:spcBef>
              <a:spcPts val="0"/>
            </a:spcBef>
            <a:spcAft>
              <a:spcPts val="0"/>
            </a:spcAft>
            <a:buClrTx/>
            <a:buSzTx/>
            <a:buFontTx/>
            <a:buNone/>
            <a:defRPr sz="1100" b="1" i="0" u="none" strike="noStrike" cap="none" spc="0" baseline="0">
              <a:solidFill>
                <a:srgbClr val="000000"/>
              </a:solidFill>
              <a:uFillTx/>
              <a:latin typeface="Arial"/>
              <a:ea typeface="Arial"/>
              <a:cs typeface="Arial"/>
              <a:sym typeface="Arial"/>
            </a:defRPr>
          </a:pPr>
          <a:r>
            <a:rPr sz="1100" b="1" i="0" u="none" strike="noStrike" cap="none" spc="0" baseline="0">
              <a:solidFill>
                <a:srgbClr val="000000"/>
              </a:solidFill>
              <a:uFillTx/>
              <a:latin typeface="Arial"/>
              <a:ea typeface="Arial"/>
              <a:cs typeface="Arial"/>
              <a:sym typeface="Arial"/>
            </a:rPr>
            <a:t>Core Crown Expenses by Functional Classification </a:t>
          </a:r>
          <a:endParaRPr sz="1000" b="1" i="0" u="none" strike="noStrike" cap="none" spc="0" baseline="0">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defRPr sz="1100" b="1" i="0" u="none" strike="noStrike" cap="none" spc="0" baseline="0">
              <a:solidFill>
                <a:srgbClr val="000000"/>
              </a:solidFill>
              <a:uFillTx/>
              <a:latin typeface="Arial"/>
              <a:ea typeface="Arial"/>
              <a:cs typeface="Arial"/>
              <a:sym typeface="Arial"/>
            </a:defRPr>
          </a:pPr>
          <a:endParaRPr sz="1100" b="1" i="0" u="none" strike="noStrike" cap="none" spc="0" baseline="0">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r>
            <a:rPr sz="1100" b="0" i="0" u="none" strike="noStrike" cap="none" spc="0" baseline="0">
              <a:solidFill>
                <a:srgbClr val="000000"/>
              </a:solidFill>
              <a:uFillTx/>
              <a:latin typeface="Arial"/>
              <a:ea typeface="Arial"/>
              <a:cs typeface="Arial"/>
              <a:sym typeface="Arial"/>
            </a:rPr>
            <a:t>Core Crown expenses are recorded by functional classification based on the United Nations “Classification of the Functions of Government” (COFOG) standard. Some series are  further aggregated, specifically: </a:t>
          </a:r>
          <a:endParaRPr sz="1000" b="0" i="0" u="none" strike="noStrike" cap="none" spc="0" baseline="0">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r>
            <a:rPr sz="1100" b="0" i="0" u="none" strike="noStrike" cap="none" spc="0" baseline="0">
              <a:solidFill>
                <a:srgbClr val="000000"/>
              </a:solidFill>
              <a:uFillTx/>
              <a:latin typeface="Arial"/>
              <a:ea typeface="Arial"/>
              <a:cs typeface="Arial"/>
              <a:sym typeface="Arial"/>
            </a:rPr>
            <a:t>  • “Social Security and Welfare”, and Government Superannuation Fund”;</a:t>
          </a:r>
          <a:endParaRPr sz="1000" b="0" i="0" u="none" strike="noStrike" cap="none" spc="0" baseline="0">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r>
            <a:rPr sz="1100" b="0" i="0" u="none" strike="noStrike" cap="none" spc="0" baseline="0">
              <a:solidFill>
                <a:srgbClr val="000000"/>
              </a:solidFill>
              <a:uFillTx/>
              <a:latin typeface="Arial"/>
              <a:ea typeface="Arial"/>
              <a:cs typeface="Arial"/>
              <a:sym typeface="Arial"/>
            </a:rPr>
            <a:t>  </a:t>
          </a:r>
          <a:r>
            <a:rPr sz="1000" b="0" i="0" u="none" strike="noStrike" cap="none" spc="0" baseline="0">
              <a:solidFill>
                <a:srgbClr val="000000"/>
              </a:solidFill>
              <a:uFillTx/>
              <a:latin typeface="Calibri"/>
              <a:ea typeface="Calibri"/>
              <a:cs typeface="Calibri"/>
              <a:sym typeface="Calibri"/>
            </a:rPr>
            <a:t>•</a:t>
          </a:r>
          <a:r>
            <a:rPr sz="1100" b="0" i="0" u="none" strike="noStrike" cap="none" spc="0" baseline="0">
              <a:solidFill>
                <a:srgbClr val="000000"/>
              </a:solidFill>
              <a:uFillTx/>
              <a:latin typeface="Arial"/>
              <a:ea typeface="Arial"/>
              <a:cs typeface="Arial"/>
              <a:sym typeface="Arial"/>
            </a:rPr>
            <a:t> “Heritage, culture and recreation”, “Primary services”, “Housing and community development” and "Other".</a:t>
          </a:r>
          <a:endParaRPr sz="1000" b="0" i="0" u="none" strike="noStrike" cap="none" spc="0" baseline="0">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r>
            <a:rPr sz="1100" b="0" i="0" u="none" strike="noStrike" cap="none" spc="0" baseline="0">
              <a:solidFill>
                <a:srgbClr val="000000"/>
              </a:solidFill>
              <a:uFillTx/>
              <a:latin typeface="Arial"/>
              <a:ea typeface="Arial"/>
              <a:cs typeface="Arial"/>
              <a:sym typeface="Arial"/>
            </a:rPr>
            <a:t> </a:t>
          </a:r>
        </a:p>
        <a:p>
          <a:pPr marL="0" marR="0" indent="0" algn="l" defTabSz="914400" latinLnBrk="0">
            <a:lnSpc>
              <a:spcPct val="1000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r>
            <a:rPr sz="1100" b="0" i="0" u="none" strike="noStrike" cap="none" spc="0" baseline="0">
              <a:solidFill>
                <a:srgbClr val="000000"/>
              </a:solidFill>
              <a:uFillTx/>
              <a:latin typeface="Arial"/>
              <a:ea typeface="Arial"/>
              <a:cs typeface="Arial"/>
              <a:sym typeface="Arial"/>
            </a:rPr>
            <a:t>Pre-1994 cash expenditure series used a different classification system and the aggregates have been reclassified under COFOG headings. However, classifications of the components of these aggregates are not necessarily consistent with the COFOG standard.</a:t>
          </a:r>
          <a:endParaRPr sz="1000" b="0" i="0" u="none" strike="noStrike" cap="none" spc="0" baseline="0">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endParaRPr sz="1100" b="0" i="0" u="none" strike="noStrike" cap="none" spc="0" baseline="0">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r>
            <a:rPr sz="1100" b="0" i="0" u="none" strike="noStrike" cap="none" spc="0" baseline="0">
              <a:solidFill>
                <a:srgbClr val="000000"/>
              </a:solidFill>
              <a:uFillTx/>
              <a:latin typeface="Arial"/>
              <a:ea typeface="Arial"/>
              <a:cs typeface="Arial"/>
              <a:sym typeface="Arial"/>
            </a:rPr>
            <a:t>Note that prior to 1994, the sum of expenses across functional classifications does not equal financial net expenditure because financial net expenditure adjusts for net lending transactions which cannot easily be allocated across functional areas of spending.</a:t>
          </a:r>
          <a:r>
            <a:rPr sz="1200" b="0" i="0" u="none" strike="noStrike" cap="none" spc="0" baseline="0">
              <a:solidFill>
                <a:srgbClr val="000000"/>
              </a:solidFill>
              <a:uFillTx/>
              <a:latin typeface="Arial"/>
              <a:ea typeface="Arial"/>
              <a:cs typeface="Arial"/>
              <a:sym typeface="Arial"/>
            </a:rPr>
            <a:t> </a:t>
          </a:r>
          <a:endParaRPr sz="1000" b="0" i="0" u="none" strike="noStrike" cap="none" spc="0" baseline="0">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endParaRPr sz="1100" b="0" i="0" u="none" strike="noStrike" cap="none" spc="0" baseline="0">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r>
            <a:rPr sz="1100" b="0" i="0" u="none" strike="noStrike" cap="none" spc="0" baseline="0">
              <a:solidFill>
                <a:srgbClr val="000000"/>
              </a:solidFill>
              <a:uFillTx/>
              <a:latin typeface="Arial"/>
              <a:ea typeface="Arial"/>
              <a:cs typeface="Arial"/>
              <a:sym typeface="Arial"/>
            </a:rPr>
            <a:t>For 1994 to 1996, expenses are prepared under the "old-GAAP"</a:t>
          </a:r>
          <a:r>
            <a:rPr sz="1000" b="0" i="0" u="none" strike="noStrike" cap="none" spc="0" baseline="30000">
              <a:solidFill>
                <a:srgbClr val="000000"/>
              </a:solidFill>
              <a:uFillTx/>
              <a:latin typeface="Calibri"/>
              <a:ea typeface="Calibri"/>
              <a:cs typeface="Calibri"/>
              <a:sym typeface="Calibri"/>
            </a:rPr>
            <a:t>1</a:t>
          </a:r>
          <a:r>
            <a:rPr sz="1100" b="0" i="0" u="none" strike="noStrike" cap="none" spc="0" baseline="0">
              <a:solidFill>
                <a:srgbClr val="000000"/>
              </a:solidFill>
              <a:uFillTx/>
              <a:latin typeface="Arial"/>
              <a:ea typeface="Arial"/>
              <a:cs typeface="Arial"/>
              <a:sym typeface="Arial"/>
            </a:rPr>
            <a:t>  framework. From 1997 to 2004, they are prepared based on IFRS</a:t>
          </a:r>
          <a:r>
            <a:rPr sz="1000" b="0" i="0" u="none" strike="noStrike" cap="none" spc="0" baseline="30000">
              <a:solidFill>
                <a:srgbClr val="000000"/>
              </a:solidFill>
              <a:uFillTx/>
              <a:latin typeface="Calibri"/>
              <a:ea typeface="Calibri"/>
              <a:cs typeface="Calibri"/>
              <a:sym typeface="Calibri"/>
            </a:rPr>
            <a:t>2</a:t>
          </a:r>
          <a:r>
            <a:rPr sz="1100" b="0" i="0" u="none" strike="noStrike" cap="none" spc="0" baseline="0">
              <a:solidFill>
                <a:srgbClr val="000000"/>
              </a:solidFill>
              <a:uFillTx/>
              <a:latin typeface="Arial"/>
              <a:ea typeface="Arial"/>
              <a:cs typeface="Arial"/>
              <a:sym typeface="Arial"/>
            </a:rPr>
            <a:t>. The difference between old GAAP and IFRS is largely due to foreign exchange gains and losses included in old-GAAP numbers, and foreign exchange net gains are included for 1994 to 1996 to reconcile the functional series to total core Crown expenses for these years.</a:t>
          </a:r>
          <a:endParaRPr sz="1000" b="0" i="0" u="none" strike="noStrike" cap="none" spc="0" baseline="0">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endParaRPr sz="1100" b="0" i="0" u="none" strike="noStrike" cap="none" spc="0" baseline="0">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r>
            <a:rPr sz="1100" b="0" i="0" u="none" strike="noStrike" cap="none" spc="0" baseline="0">
              <a:solidFill>
                <a:srgbClr val="000000"/>
              </a:solidFill>
              <a:uFillTx/>
              <a:latin typeface="Arial"/>
              <a:ea typeface="Arial"/>
              <a:cs typeface="Arial"/>
              <a:sym typeface="Arial"/>
            </a:rPr>
            <a:t>From 2005 onwards, expenses are prepared based on PBE Standards</a:t>
          </a:r>
          <a:r>
            <a:rPr sz="1100" b="0" i="0" u="none" strike="noStrike" cap="none" spc="0" baseline="30000">
              <a:solidFill>
                <a:srgbClr val="000000"/>
              </a:solidFill>
              <a:uFillTx/>
              <a:latin typeface="Arial"/>
              <a:ea typeface="Arial"/>
              <a:cs typeface="Arial"/>
              <a:sym typeface="Arial"/>
            </a:rPr>
            <a:t>3</a:t>
          </a:r>
          <a:r>
            <a:rPr sz="1100" b="0" i="0" u="none" strike="noStrike" cap="none" spc="0" baseline="0">
              <a:solidFill>
                <a:srgbClr val="000000"/>
              </a:solidFill>
              <a:uFillTx/>
              <a:latin typeface="Arial"/>
              <a:ea typeface="Arial"/>
              <a:cs typeface="Arial"/>
              <a:sym typeface="Arial"/>
            </a:rPr>
            <a:t>.  The difference between IFRS and PBE Standards is a largely offsetting reduction in both core Crown expenses and core Crown revenue.  Note 33 in the 30 June 2015 financial statements of Government outlines the impact of the adoption of PBE Standards.   </a:t>
          </a:r>
          <a:endParaRPr sz="1000" b="0" i="0" u="none" strike="noStrike" cap="none" spc="0" baseline="0">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endParaRPr sz="1100" b="0" i="0" u="none" strike="noStrike" cap="none" spc="0" baseline="0">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r>
            <a:rPr sz="1100" b="0" i="0" u="none" strike="noStrike" cap="none" spc="0" baseline="0">
              <a:solidFill>
                <a:srgbClr val="000000"/>
              </a:solidFill>
              <a:uFillTx/>
              <a:latin typeface="Arial"/>
              <a:ea typeface="Arial"/>
              <a:cs typeface="Arial"/>
              <a:sym typeface="Arial"/>
            </a:rPr>
            <a:t>For the year ended 30 June 2020 the financial statements adopted a number of new PBE standards</a:t>
          </a:r>
          <a:r>
            <a:rPr sz="1100" b="0" i="0" u="none" strike="noStrike" cap="none" spc="0" baseline="30000">
              <a:solidFill>
                <a:srgbClr val="000000"/>
              </a:solidFill>
              <a:uFillTx/>
              <a:latin typeface="Arial"/>
              <a:ea typeface="Arial"/>
              <a:cs typeface="Arial"/>
              <a:sym typeface="Arial"/>
            </a:rPr>
            <a:t>3</a:t>
          </a:r>
          <a:r>
            <a:rPr sz="1100" b="0" i="0" u="none" strike="noStrike" cap="none" spc="0" baseline="0">
              <a:solidFill>
                <a:srgbClr val="000000"/>
              </a:solidFill>
              <a:uFillTx/>
              <a:latin typeface="Arial"/>
              <a:ea typeface="Arial"/>
              <a:cs typeface="Arial"/>
              <a:sym typeface="Arial"/>
            </a:rPr>
            <a:t>.  The impact of these changes is reflected the 2019 and 2020 amounts included in this publication.  Note 28 in the 30 June 2020 financial statements of Government outlines the impact of these new standards.</a:t>
          </a:r>
        </a:p>
        <a:p>
          <a:pPr marL="0" marR="0" indent="0" algn="l" defTabSz="914400" latinLnBrk="0">
            <a:lnSpc>
              <a:spcPct val="100000"/>
            </a:lnSpc>
            <a:spcBef>
              <a:spcPts val="0"/>
            </a:spcBef>
            <a:spcAft>
              <a:spcPts val="0"/>
            </a:spcAft>
            <a:buClrTx/>
            <a:buSzTx/>
            <a:buFontTx/>
            <a:buNone/>
            <a:defRPr sz="1000" b="0" i="0" u="none" strike="noStrike" cap="none" spc="0" baseline="0">
              <a:solidFill>
                <a:srgbClr val="000000"/>
              </a:solidFill>
              <a:uFillTx/>
              <a:latin typeface="Calibri"/>
              <a:ea typeface="Calibri"/>
              <a:cs typeface="Calibri"/>
              <a:sym typeface="Calibri"/>
            </a:defRPr>
          </a:pPr>
          <a:endParaRPr sz="1000" b="0"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defRPr sz="1000" b="0" i="0" u="none" strike="noStrike" cap="none" spc="0" baseline="0">
              <a:solidFill>
                <a:srgbClr val="000000"/>
              </a:solidFill>
              <a:uFillTx/>
              <a:latin typeface="Calibri"/>
              <a:ea typeface="Calibri"/>
              <a:cs typeface="Calibri"/>
              <a:sym typeface="Calibri"/>
            </a:defRPr>
          </a:pPr>
          <a:r>
            <a:rPr sz="1000" b="0" i="0" u="none" strike="noStrike" cap="none" spc="0" baseline="0">
              <a:solidFill>
                <a:srgbClr val="000000"/>
              </a:solidFill>
              <a:uFillTx/>
              <a:latin typeface="Calibri"/>
              <a:ea typeface="Calibri"/>
              <a:cs typeface="Calibri"/>
              <a:sym typeface="Calibri"/>
            </a:rPr>
            <a:t>1. </a:t>
          </a:r>
          <a:r>
            <a:rPr sz="900" b="0" i="0" u="none" strike="noStrike" cap="none" spc="0" baseline="0">
              <a:solidFill>
                <a:srgbClr val="000000"/>
              </a:solidFill>
              <a:uFillTx/>
              <a:latin typeface="Arial"/>
              <a:ea typeface="Arial"/>
              <a:cs typeface="Arial"/>
              <a:sym typeface="Arial"/>
            </a:rPr>
            <a:t>"old-GAAP"=Prior to July 2007, accrual financial data were prepared under the previous generally acceptable accounting practice ("old-GAAP") standards.</a:t>
          </a:r>
          <a:endParaRPr sz="1000" b="0"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endParaRPr sz="1100" b="0" i="0" u="none" strike="noStrike" cap="none" spc="0" baseline="0">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defRPr sz="900" b="0" i="0" u="none" strike="noStrike" cap="none" spc="0" baseline="0">
              <a:solidFill>
                <a:srgbClr val="000000"/>
              </a:solidFill>
              <a:uFillTx/>
              <a:latin typeface="Arial"/>
              <a:ea typeface="Arial"/>
              <a:cs typeface="Arial"/>
              <a:sym typeface="Arial"/>
            </a:defRPr>
          </a:pPr>
          <a:r>
            <a:rPr sz="900" b="0" i="0" u="none" strike="noStrike" cap="none" spc="0" baseline="0">
              <a:solidFill>
                <a:srgbClr val="000000"/>
              </a:solidFill>
              <a:uFillTx/>
              <a:latin typeface="Arial"/>
              <a:ea typeface="Arial"/>
              <a:cs typeface="Arial"/>
              <a:sym typeface="Arial"/>
            </a:rPr>
            <a:t>2. IFRS=International Financial Reporting Standards. From 1 July 2007 until 30 June 2014, the financial statements of Government have been prepared under the NZ equivalent to IFRS (NZ IFRS). Headline financial data prepared under the previous standard has been restated to be consistent with IFRS back to 1994.</a:t>
          </a:r>
          <a:endParaRPr sz="1000" b="0" i="0" u="none" strike="noStrike" cap="none" spc="0" baseline="0">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defRPr sz="900" b="0" i="0" u="none" strike="noStrike" cap="none" spc="0" baseline="0">
              <a:solidFill>
                <a:srgbClr val="000000"/>
              </a:solidFill>
              <a:uFillTx/>
              <a:latin typeface="Arial"/>
              <a:ea typeface="Arial"/>
              <a:cs typeface="Arial"/>
              <a:sym typeface="Arial"/>
            </a:defRPr>
          </a:pPr>
          <a:endParaRPr sz="900" b="0" i="0" u="none" strike="noStrike" cap="none" spc="0" baseline="0">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defRPr sz="900" b="0" i="0" u="none" strike="noStrike" cap="none" spc="0" baseline="0">
              <a:solidFill>
                <a:srgbClr val="000000"/>
              </a:solidFill>
              <a:uFillTx/>
              <a:latin typeface="Arial"/>
              <a:ea typeface="Arial"/>
              <a:cs typeface="Arial"/>
              <a:sym typeface="Arial"/>
            </a:defRPr>
          </a:pPr>
          <a:r>
            <a:rPr sz="900" b="0" i="0" u="none" strike="noStrike" cap="none" spc="0" baseline="0">
              <a:solidFill>
                <a:srgbClr val="000000"/>
              </a:solidFill>
              <a:uFillTx/>
              <a:latin typeface="Arial"/>
              <a:ea typeface="Arial"/>
              <a:cs typeface="Arial"/>
              <a:sym typeface="Arial"/>
            </a:rPr>
            <a:t>3.  PBE=Public Benefit Entity Standards.  From 1 July 2014 onwards, the financial statements of Government have been prepared under a PBE accounting standards basis.  Headline financial data prepared under the previous standards have been restated to be consistent with PBE Standards back to 2005</a:t>
          </a:r>
          <a:r>
            <a:rPr sz="1100" b="0" i="0" u="none" strike="noStrike" cap="none" spc="0" baseline="0">
              <a:solidFill>
                <a:srgbClr val="000000"/>
              </a:solidFill>
              <a:uFillTx/>
              <a:latin typeface="Calibri"/>
              <a:ea typeface="Calibri"/>
              <a:cs typeface="Calibri"/>
              <a:sym typeface="Calibri"/>
            </a:rPr>
            <a:t>.</a:t>
          </a:r>
        </a:p>
      </xdr:txBody>
    </xdr:sp>
    <xdr:clientData/>
  </xdr:twoCellAnchor>
  <xdr:twoCellAnchor>
    <xdr:from>
      <xdr:col>1</xdr:col>
      <xdr:colOff>26669</xdr:colOff>
      <xdr:row>45</xdr:row>
      <xdr:rowOff>145843</xdr:rowOff>
    </xdr:from>
    <xdr:to>
      <xdr:col>5</xdr:col>
      <xdr:colOff>3484880</xdr:colOff>
      <xdr:row>78</xdr:row>
      <xdr:rowOff>153241</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293369" y="7613443"/>
          <a:ext cx="9935212" cy="5455699"/>
        </a:xfrm>
        <a:prstGeom prst="rect">
          <a:avLst/>
        </a:prstGeom>
        <a:noFill/>
        <a:ln w="12700" cap="flat">
          <a:noFill/>
          <a:miter lim="400000"/>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square" lIns="45719" tIns="45719" rIns="45719" bIns="45719" numCol="1" anchor="t">
          <a:spAutoFit/>
        </a:bodyPr>
        <a:lstStyle/>
        <a:p>
          <a:pPr marL="0" marR="0" indent="0" algn="l" defTabSz="914400" latinLnBrk="0">
            <a:lnSpc>
              <a:spcPts val="1100"/>
            </a:lnSpc>
            <a:spcBef>
              <a:spcPts val="0"/>
            </a:spcBef>
            <a:spcAft>
              <a:spcPts val="0"/>
            </a:spcAft>
            <a:buClrTx/>
            <a:buSzTx/>
            <a:buFontTx/>
            <a:buNone/>
            <a:defRPr sz="1100" b="1" i="0" u="none" strike="noStrike" cap="none" spc="0" baseline="0">
              <a:solidFill>
                <a:srgbClr val="000000"/>
              </a:solidFill>
              <a:uFillTx/>
              <a:latin typeface="Arial"/>
              <a:ea typeface="Arial"/>
              <a:cs typeface="Arial"/>
              <a:sym typeface="Arial"/>
            </a:defRPr>
          </a:pPr>
          <a:r>
            <a:rPr sz="1100" b="1" i="0" u="none" strike="noStrike" cap="none" spc="0" baseline="0">
              <a:solidFill>
                <a:srgbClr val="000000"/>
              </a:solidFill>
              <a:uFillTx/>
              <a:latin typeface="Arial"/>
              <a:ea typeface="Arial"/>
              <a:cs typeface="Arial"/>
              <a:sym typeface="Arial"/>
            </a:rPr>
            <a:t>Surplus/Deficit measures</a:t>
          </a:r>
        </a:p>
        <a:p>
          <a:pPr marL="0" marR="0" indent="0" algn="l" defTabSz="914400" latinLnBrk="0">
            <a:lnSpc>
              <a:spcPts val="1100"/>
            </a:lnSpc>
            <a:spcBef>
              <a:spcPts val="0"/>
            </a:spcBef>
            <a:spcAft>
              <a:spcPts val="0"/>
            </a:spcAft>
            <a:buClrTx/>
            <a:buSzTx/>
            <a:buFontTx/>
            <a:buNone/>
            <a:defRPr sz="1100" b="1" i="0" u="none" strike="noStrike" cap="none" spc="0" baseline="0">
              <a:solidFill>
                <a:srgbClr val="000000"/>
              </a:solidFill>
              <a:uFillTx/>
              <a:latin typeface="Arial"/>
              <a:ea typeface="Arial"/>
              <a:cs typeface="Arial"/>
              <a:sym typeface="Arial"/>
            </a:defRPr>
          </a:pPr>
          <a:endParaRPr sz="1100" b="1" i="0" u="none" strike="noStrike" cap="none" spc="0" baseline="0">
            <a:solidFill>
              <a:srgbClr val="000000"/>
            </a:solidFill>
            <a:uFillTx/>
            <a:latin typeface="Arial"/>
            <a:ea typeface="Arial"/>
            <a:cs typeface="Arial"/>
            <a:sym typeface="Arial"/>
          </a:endParaRPr>
        </a:p>
        <a:p>
          <a:pPr marL="0" marR="0" indent="0" algn="l" defTabSz="914400" latinLnBrk="0">
            <a:lnSpc>
              <a:spcPts val="1100"/>
            </a:lnSpc>
            <a:spcBef>
              <a:spcPts val="0"/>
            </a:spcBef>
            <a:spcAft>
              <a:spcPts val="0"/>
            </a:spcAft>
            <a:buClrTx/>
            <a:buSzTx/>
            <a:buFontTx/>
            <a:buNone/>
            <a:defRPr sz="1100" b="0" i="1" u="none" strike="noStrike" cap="none" spc="0" baseline="0">
              <a:solidFill>
                <a:srgbClr val="000000"/>
              </a:solidFill>
              <a:uFillTx/>
              <a:latin typeface="Arial"/>
              <a:ea typeface="Arial"/>
              <a:cs typeface="Arial"/>
              <a:sym typeface="Arial"/>
            </a:defRPr>
          </a:pPr>
          <a:r>
            <a:rPr sz="1100" b="0" i="1" u="none" strike="noStrike" cap="none" spc="0" baseline="0">
              <a:solidFill>
                <a:srgbClr val="000000"/>
              </a:solidFill>
              <a:uFillTx/>
              <a:latin typeface="Arial"/>
              <a:ea typeface="Arial"/>
              <a:cs typeface="Arial"/>
              <a:sym typeface="Arial"/>
            </a:rPr>
            <a:t>Financial Balance and Adjusted Financial Balance</a:t>
          </a:r>
        </a:p>
        <a:p>
          <a:pPr marL="0" marR="0" indent="0" algn="l" defTabSz="914400" latinLnBrk="0">
            <a:lnSpc>
              <a:spcPts val="11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r>
            <a:rPr sz="1100" b="0" i="0" u="none" strike="noStrike" cap="none" spc="0" baseline="0">
              <a:solidFill>
                <a:srgbClr val="000000"/>
              </a:solidFill>
              <a:uFillTx/>
              <a:latin typeface="Arial"/>
              <a:ea typeface="Arial"/>
              <a:cs typeface="Arial"/>
              <a:sym typeface="Arial"/>
            </a:rPr>
            <a:t>The Financial Balance is the difference between receipts and expenditure (current plus capital expenditure), excluding net lending transactions.  It measured the extent to which current plus recurring capital expenditure exceeded current revenue and thus measured the need to raise finance by raising net liabilities and/or selling assets.  </a:t>
          </a:r>
        </a:p>
        <a:p>
          <a:pPr marL="0" marR="0" indent="0" algn="l" defTabSz="914400" latinLnBrk="0">
            <a:lnSpc>
              <a:spcPts val="11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r>
            <a:rPr sz="1100" b="0" i="0" u="none" strike="noStrike" cap="none" spc="0" baseline="0">
              <a:solidFill>
                <a:srgbClr val="000000"/>
              </a:solidFill>
              <a:uFillTx/>
              <a:latin typeface="Arial"/>
              <a:ea typeface="Arial"/>
              <a:cs typeface="Arial"/>
              <a:sym typeface="Arial"/>
            </a:rPr>
            <a:t> </a:t>
          </a:r>
        </a:p>
        <a:p>
          <a:pPr marL="0" marR="0" indent="0" algn="l" defTabSz="914400" latinLnBrk="0">
            <a:lnSpc>
              <a:spcPts val="11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r>
            <a:rPr sz="1100" b="0" i="0" u="none" strike="noStrike" cap="none" spc="0" baseline="0">
              <a:solidFill>
                <a:srgbClr val="000000"/>
              </a:solidFill>
              <a:uFillTx/>
              <a:latin typeface="Arial"/>
              <a:ea typeface="Arial"/>
              <a:cs typeface="Arial"/>
              <a:sym typeface="Arial"/>
            </a:rPr>
            <a:t>The measure was stated as the Financial Balance until refinements from 1991 onwards saw the adoption of the Adjusted Financial Balance. This removed non-forecast items and extraordinary receipts such as proceeds from forestry sales and currency realignments.</a:t>
          </a:r>
        </a:p>
        <a:p>
          <a:pPr marL="0" marR="0" indent="0" algn="l" defTabSz="914400" latinLnBrk="0">
            <a:lnSpc>
              <a:spcPts val="11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r>
            <a:rPr sz="1100" b="0" i="0" u="none" strike="noStrike" cap="none" spc="0" baseline="0">
              <a:solidFill>
                <a:srgbClr val="000000"/>
              </a:solidFill>
              <a:uFillTx/>
              <a:latin typeface="Arial"/>
              <a:ea typeface="Arial"/>
              <a:cs typeface="Arial"/>
              <a:sym typeface="Arial"/>
            </a:rPr>
            <a:t> </a:t>
          </a:r>
        </a:p>
        <a:p>
          <a:pPr marL="0" marR="0" indent="0" algn="l" defTabSz="914400" latinLnBrk="0">
            <a:lnSpc>
              <a:spcPts val="1100"/>
            </a:lnSpc>
            <a:spcBef>
              <a:spcPts val="0"/>
            </a:spcBef>
            <a:spcAft>
              <a:spcPts val="0"/>
            </a:spcAft>
            <a:buClrTx/>
            <a:buSzTx/>
            <a:buFontTx/>
            <a:buNone/>
            <a:defRPr sz="1100" b="0" i="1" u="none" strike="noStrike" cap="none" spc="0" baseline="0">
              <a:solidFill>
                <a:srgbClr val="000000"/>
              </a:solidFill>
              <a:uFillTx/>
              <a:latin typeface="Arial"/>
              <a:ea typeface="Arial"/>
              <a:cs typeface="Arial"/>
              <a:sym typeface="Arial"/>
            </a:defRPr>
          </a:pPr>
          <a:r>
            <a:rPr sz="1100" b="0" i="1" u="none" strike="noStrike" cap="none" spc="0" baseline="0">
              <a:solidFill>
                <a:srgbClr val="000000"/>
              </a:solidFill>
              <a:uFillTx/>
              <a:latin typeface="Arial"/>
              <a:ea typeface="Arial"/>
              <a:cs typeface="Arial"/>
              <a:sym typeface="Arial"/>
            </a:rPr>
            <a:t>Operating Balance</a:t>
          </a:r>
        </a:p>
        <a:p>
          <a:pPr marL="0" marR="0" indent="0" algn="l" defTabSz="914400" latinLnBrk="0">
            <a:lnSpc>
              <a:spcPts val="11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r>
            <a:rPr sz="1100" b="0" i="0" u="none" strike="noStrike" cap="none" spc="0" baseline="0">
              <a:solidFill>
                <a:srgbClr val="000000"/>
              </a:solidFill>
              <a:uFillTx/>
              <a:latin typeface="Arial"/>
              <a:ea typeface="Arial"/>
              <a:cs typeface="Arial"/>
              <a:sym typeface="Arial"/>
            </a:rPr>
            <a:t>The operating balance (excluding minority interests) equals revenues less expenses, plus net gains and losses.  </a:t>
          </a:r>
        </a:p>
        <a:p>
          <a:pPr marL="0" marR="0" indent="0" algn="l" defTabSz="914400" latinLnBrk="0">
            <a:lnSpc>
              <a:spcPts val="11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r>
            <a:rPr sz="1100" b="0" i="0" u="none" strike="noStrike" cap="none" spc="0" baseline="0">
              <a:solidFill>
                <a:srgbClr val="000000"/>
              </a:solidFill>
              <a:uFillTx/>
              <a:latin typeface="Arial"/>
              <a:ea typeface="Arial"/>
              <a:cs typeface="Arial"/>
              <a:sym typeface="Arial"/>
            </a:rPr>
            <a:t>The operating balance shows whether the government sector has generated enough revenues to cover its expenses in any given year.</a:t>
          </a:r>
        </a:p>
        <a:p>
          <a:pPr marL="0" marR="0" indent="0" algn="l" defTabSz="914400" latinLnBrk="0">
            <a:lnSpc>
              <a:spcPts val="11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r>
            <a:rPr sz="1100" b="0" i="0" u="none" strike="noStrike" cap="none" spc="0" baseline="0">
              <a:solidFill>
                <a:srgbClr val="000000"/>
              </a:solidFill>
              <a:uFillTx/>
              <a:latin typeface="Arial"/>
              <a:ea typeface="Arial"/>
              <a:cs typeface="Arial"/>
              <a:sym typeface="Arial"/>
            </a:rPr>
            <a:t> </a:t>
          </a:r>
        </a:p>
        <a:p>
          <a:pPr marL="0" marR="0" indent="0" algn="l" defTabSz="914400" latinLnBrk="0">
            <a:lnSpc>
              <a:spcPts val="11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r>
            <a:rPr sz="1100" b="0" i="0" u="none" strike="noStrike" cap="none" spc="0" baseline="0">
              <a:solidFill>
                <a:srgbClr val="000000"/>
              </a:solidFill>
              <a:uFillTx/>
              <a:latin typeface="Arial"/>
              <a:ea typeface="Arial"/>
              <a:cs typeface="Arial"/>
              <a:sym typeface="Arial"/>
            </a:rPr>
            <a:t>Not all of the operating balance is available to be drawn upon to fund core Crown operations, as current policy is for the NZS Fund, SOEs and CEs to retain a portion of their surpluses for the purposes of achieving their long-term objectives.</a:t>
          </a:r>
        </a:p>
        <a:p>
          <a:pPr marL="0" marR="0" indent="0" algn="l" defTabSz="914400" latinLnBrk="0">
            <a:lnSpc>
              <a:spcPts val="11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r>
            <a:rPr sz="1100" b="0" i="0" u="none" strike="noStrike" cap="none" spc="0" baseline="0">
              <a:solidFill>
                <a:srgbClr val="000000"/>
              </a:solidFill>
              <a:uFillTx/>
              <a:latin typeface="Arial"/>
              <a:ea typeface="Arial"/>
              <a:cs typeface="Arial"/>
              <a:sym typeface="Arial"/>
            </a:rPr>
            <a:t> </a:t>
          </a:r>
        </a:p>
        <a:p>
          <a:pPr marL="0" marR="0" indent="0" algn="l" defTabSz="914400" latinLnBrk="0">
            <a:lnSpc>
              <a:spcPts val="1100"/>
            </a:lnSpc>
            <a:spcBef>
              <a:spcPts val="0"/>
            </a:spcBef>
            <a:spcAft>
              <a:spcPts val="0"/>
            </a:spcAft>
            <a:buClrTx/>
            <a:buSzTx/>
            <a:buFontTx/>
            <a:buNone/>
            <a:defRPr sz="1100" b="0" i="1" u="none" strike="noStrike" cap="none" spc="0" baseline="0">
              <a:solidFill>
                <a:srgbClr val="000000"/>
              </a:solidFill>
              <a:uFillTx/>
              <a:latin typeface="Arial"/>
              <a:ea typeface="Arial"/>
              <a:cs typeface="Arial"/>
              <a:sym typeface="Arial"/>
            </a:defRPr>
          </a:pPr>
          <a:r>
            <a:rPr sz="1100" b="0" i="1" u="none" strike="noStrike" cap="none" spc="0" baseline="0">
              <a:solidFill>
                <a:srgbClr val="000000"/>
              </a:solidFill>
              <a:uFillTx/>
              <a:latin typeface="Arial"/>
              <a:ea typeface="Arial"/>
              <a:cs typeface="Arial"/>
              <a:sym typeface="Arial"/>
            </a:rPr>
            <a:t>Operating Balance Before Gains and Losses (OBEGAL)</a:t>
          </a:r>
        </a:p>
        <a:p>
          <a:pPr marL="0" marR="0" indent="0" algn="l" defTabSz="914400" latinLnBrk="0">
            <a:lnSpc>
              <a:spcPts val="11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r>
            <a:rPr sz="1100" b="0" i="0" u="none" strike="noStrike" cap="none" spc="0" baseline="0">
              <a:solidFill>
                <a:srgbClr val="000000"/>
              </a:solidFill>
              <a:uFillTx/>
              <a:latin typeface="Arial"/>
              <a:ea typeface="Arial"/>
              <a:cs typeface="Arial"/>
              <a:sym typeface="Arial"/>
            </a:rPr>
            <a:t>The OBEGAL (excluding minority interests) equals the operating balance before gains and losses (i.e. gains and losses = Operating Balance less OBEGAL). The most significant gains and losses are from changes in the fair value of financial assets and financial liabilities. By excluding volatile gains and losses the OBEGAL gives a more direct indication of the underlying stewardship of the Government than the operating balance. </a:t>
          </a:r>
        </a:p>
        <a:p>
          <a:pPr marL="0" marR="0" indent="0" algn="l" defTabSz="914400" latinLnBrk="0">
            <a:lnSpc>
              <a:spcPts val="11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endParaRPr sz="1100" b="0" i="0" u="none" strike="noStrike" cap="none" spc="0" baseline="0">
            <a:solidFill>
              <a:srgbClr val="000000"/>
            </a:solidFill>
            <a:uFillTx/>
            <a:latin typeface="Arial"/>
            <a:ea typeface="Arial"/>
            <a:cs typeface="Arial"/>
            <a:sym typeface="Arial"/>
          </a:endParaRPr>
        </a:p>
        <a:p>
          <a:pPr marL="0" marR="0" indent="0" algn="l" defTabSz="914400" latinLnBrk="0">
            <a:lnSpc>
              <a:spcPts val="1100"/>
            </a:lnSpc>
            <a:spcBef>
              <a:spcPts val="0"/>
            </a:spcBef>
            <a:spcAft>
              <a:spcPts val="0"/>
            </a:spcAft>
            <a:buClrTx/>
            <a:buSzTx/>
            <a:buFontTx/>
            <a:buNone/>
            <a:defRPr sz="1100" b="0" i="1" u="none" strike="noStrike" cap="none" spc="0" baseline="0">
              <a:solidFill>
                <a:srgbClr val="000000"/>
              </a:solidFill>
              <a:uFillTx/>
              <a:latin typeface="Arial"/>
              <a:ea typeface="Arial"/>
              <a:cs typeface="Arial"/>
              <a:sym typeface="Arial"/>
            </a:defRPr>
          </a:pPr>
          <a:r>
            <a:rPr sz="1100" b="0" i="1" u="none" strike="noStrike" cap="none" spc="0" baseline="0">
              <a:solidFill>
                <a:srgbClr val="000000"/>
              </a:solidFill>
              <a:uFillTx/>
              <a:latin typeface="Arial"/>
              <a:ea typeface="Arial"/>
              <a:cs typeface="Arial"/>
              <a:sym typeface="Arial"/>
            </a:rPr>
            <a:t>Core Crown Residual Cash</a:t>
          </a:r>
        </a:p>
        <a:p>
          <a:pPr marL="0" marR="0" indent="0" algn="l" defTabSz="914400" latinLnBrk="0">
            <a:lnSpc>
              <a:spcPts val="11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r>
            <a:rPr sz="1100" b="0" i="0" u="none" strike="noStrike" cap="none" spc="0" baseline="0">
              <a:solidFill>
                <a:srgbClr val="000000"/>
              </a:solidFill>
              <a:uFillTx/>
              <a:latin typeface="Arial"/>
              <a:ea typeface="Arial"/>
              <a:cs typeface="Arial"/>
              <a:sym typeface="Arial"/>
            </a:rPr>
            <a:t>Residual cash is the level of money the Government has available to repay debt or, alternatively, needs to borrow in any given year. Therefore the balance of residual cash equals the change in debt in any given year. Residual cash is alternatively termed “Cash available/(shortfall to be funded)”.</a:t>
          </a:r>
        </a:p>
        <a:p>
          <a:pPr marL="0" marR="0" indent="0" algn="l" defTabSz="914400" latinLnBrk="0">
            <a:lnSpc>
              <a:spcPts val="11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r>
            <a:rPr sz="1100" b="0" i="0" u="none" strike="noStrike" cap="none" spc="0" baseline="0">
              <a:solidFill>
                <a:srgbClr val="000000"/>
              </a:solidFill>
              <a:uFillTx/>
              <a:latin typeface="Arial"/>
              <a:ea typeface="Arial"/>
              <a:cs typeface="Arial"/>
              <a:sym typeface="Arial"/>
            </a:rPr>
            <a:t> </a:t>
          </a:r>
        </a:p>
        <a:p>
          <a:pPr marL="0" marR="0" indent="0" algn="l" defTabSz="914400" latinLnBrk="0">
            <a:lnSpc>
              <a:spcPts val="11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r>
            <a:rPr sz="1100" b="0" i="0" u="none" strike="noStrike" cap="none" spc="0" baseline="0">
              <a:solidFill>
                <a:srgbClr val="000000"/>
              </a:solidFill>
              <a:uFillTx/>
              <a:latin typeface="Arial"/>
              <a:ea typeface="Arial"/>
              <a:cs typeface="Arial"/>
              <a:sym typeface="Arial"/>
            </a:rPr>
            <a:t>Residual cash is equal to net core Crown cashflow from operations excluding NZS Fund activity less core Crown capital commitments (eg contributions to the NZS Fund, purchases of assets, and loan activity).</a:t>
          </a:r>
        </a:p>
        <a:p>
          <a:pPr marL="0" marR="0" indent="0" algn="l" defTabSz="914400" latinLnBrk="0">
            <a:lnSpc>
              <a:spcPts val="11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endParaRPr sz="1100" b="0" i="0" u="none" strike="noStrike" cap="none" spc="0" baseline="0">
            <a:solidFill>
              <a:srgbClr val="000000"/>
            </a:solidFill>
            <a:uFillTx/>
            <a:latin typeface="Arial"/>
            <a:ea typeface="Arial"/>
            <a:cs typeface="Arial"/>
            <a:sym typeface="Arial"/>
          </a:endParaRPr>
        </a:p>
        <a:p>
          <a:pPr marL="0" marR="0" indent="0" algn="l" defTabSz="914400" latinLnBrk="0">
            <a:lnSpc>
              <a:spcPts val="12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r>
            <a:rPr sz="1100" b="0" i="0" u="none" strike="noStrike" cap="none" spc="0" baseline="0">
              <a:solidFill>
                <a:srgbClr val="000000"/>
              </a:solidFill>
              <a:uFillTx/>
              <a:latin typeface="Arial"/>
              <a:ea typeface="Arial"/>
              <a:cs typeface="Arial"/>
              <a:sym typeface="Arial"/>
            </a:rPr>
            <a:t>Between 1987 and 1993, expenses include GST payments with the impact correspondingly reflected in the revenue and receipt series. There is only a minor net impact on surplus measures through some GST being paid and recorded in a different fiscal year.</a:t>
          </a:r>
        </a:p>
        <a:p>
          <a:pPr marL="0" marR="0" indent="0" algn="l" defTabSz="914400" latinLnBrk="0">
            <a:lnSpc>
              <a:spcPts val="11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endParaRPr sz="1100" b="0" i="0" u="none" strike="noStrike" cap="none" spc="0" baseline="0">
            <a:solidFill>
              <a:srgbClr val="000000"/>
            </a:solidFill>
            <a:uFillTx/>
            <a:latin typeface="Arial"/>
            <a:ea typeface="Arial"/>
            <a:cs typeface="Arial"/>
            <a:sym typeface="Arial"/>
          </a:endParaRPr>
        </a:p>
        <a:p>
          <a:pPr marL="0" marR="0" indent="0" algn="l" defTabSz="914400" latinLnBrk="0">
            <a:lnSpc>
              <a:spcPts val="1200"/>
            </a:lnSpc>
            <a:spcBef>
              <a:spcPts val="0"/>
            </a:spcBef>
            <a:spcAft>
              <a:spcPts val="0"/>
            </a:spcAft>
            <a:buClrTx/>
            <a:buSzTx/>
            <a:buFontTx/>
            <a:buNone/>
            <a:defRPr sz="1100" b="0" i="0" u="none" strike="noStrike" cap="none" spc="0" baseline="0">
              <a:solidFill>
                <a:srgbClr val="000000"/>
              </a:solidFill>
              <a:uFillTx/>
              <a:latin typeface="Calibri"/>
              <a:ea typeface="Calibri"/>
              <a:cs typeface="Calibri"/>
              <a:sym typeface="Calibri"/>
            </a:defRPr>
          </a:pPr>
          <a:r>
            <a:rPr sz="1100" b="0" i="0" u="none" strike="noStrike" cap="none" spc="0" baseline="0">
              <a:solidFill>
                <a:srgbClr val="000000"/>
              </a:solidFill>
              <a:uFillTx/>
              <a:latin typeface="Calibri"/>
              <a:ea typeface="Calibri"/>
              <a:cs typeface="Calibri"/>
              <a:sym typeface="Calibri"/>
            </a:rPr>
            <a:t> </a:t>
          </a:r>
        </a:p>
      </xdr:txBody>
    </xdr:sp>
    <xdr:clientData/>
  </xdr:twoCellAnchor>
  <xdr:twoCellAnchor>
    <xdr:from>
      <xdr:col>0</xdr:col>
      <xdr:colOff>260983</xdr:colOff>
      <xdr:row>78</xdr:row>
      <xdr:rowOff>112301</xdr:rowOff>
    </xdr:from>
    <xdr:to>
      <xdr:col>5</xdr:col>
      <xdr:colOff>3792771</xdr:colOff>
      <xdr:row>93</xdr:row>
      <xdr:rowOff>149320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260983" y="13028201"/>
          <a:ext cx="10275489" cy="2513520"/>
        </a:xfrm>
        <a:prstGeom prst="rect">
          <a:avLst/>
        </a:prstGeom>
        <a:solidFill>
          <a:srgbClr val="FFFFFF"/>
        </a:solidFill>
        <a:ln w="12700" cap="flat">
          <a:noFill/>
          <a:miter lim="400000"/>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square" lIns="45719" tIns="45719" rIns="45719" bIns="45719" numCol="1" anchor="t">
          <a:noAutofit/>
        </a:bodyPr>
        <a:lstStyle/>
        <a:p>
          <a:pPr marL="0" marR="0" indent="0" algn="l" defTabSz="914400" latinLnBrk="0">
            <a:lnSpc>
              <a:spcPts val="1200"/>
            </a:lnSpc>
            <a:spcBef>
              <a:spcPts val="0"/>
            </a:spcBef>
            <a:spcAft>
              <a:spcPts val="0"/>
            </a:spcAft>
            <a:buClrTx/>
            <a:buSzTx/>
            <a:buFontTx/>
            <a:buNone/>
            <a:defRPr sz="1100" b="1" i="0" u="none" strike="noStrike" cap="none" spc="0" baseline="0">
              <a:solidFill>
                <a:srgbClr val="000000"/>
              </a:solidFill>
              <a:uFillTx/>
              <a:latin typeface="Arial"/>
              <a:ea typeface="Arial"/>
              <a:cs typeface="Arial"/>
              <a:sym typeface="Arial"/>
            </a:defRPr>
          </a:pPr>
          <a:r>
            <a:rPr sz="1100" b="1" i="0" u="none" strike="noStrike" cap="none" spc="0" baseline="0">
              <a:solidFill>
                <a:srgbClr val="000000"/>
              </a:solidFill>
              <a:uFillTx/>
              <a:latin typeface="Arial"/>
              <a:ea typeface="Arial"/>
              <a:cs typeface="Arial"/>
              <a:sym typeface="Arial"/>
            </a:rPr>
            <a:t>Tax and Revenue</a:t>
          </a:r>
        </a:p>
        <a:p>
          <a:pPr marL="0" marR="0" indent="0" algn="l" defTabSz="914400" latinLnBrk="0">
            <a:lnSpc>
              <a:spcPts val="12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endParaRPr sz="1100" b="0" i="0" u="none" strike="noStrike" cap="none" spc="0" baseline="0">
            <a:solidFill>
              <a:srgbClr val="000000"/>
            </a:solidFill>
            <a:uFillTx/>
            <a:latin typeface="Arial"/>
            <a:ea typeface="Arial"/>
            <a:cs typeface="Arial"/>
            <a:sym typeface="Arial"/>
          </a:endParaRPr>
        </a:p>
        <a:p>
          <a:pPr marL="0" marR="0" indent="0" algn="l" defTabSz="914400" latinLnBrk="0">
            <a:lnSpc>
              <a:spcPts val="12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r>
            <a:rPr sz="1100" b="0" i="0" u="none" strike="noStrike" cap="none" spc="0" baseline="0">
              <a:solidFill>
                <a:srgbClr val="000000"/>
              </a:solidFill>
              <a:uFillTx/>
              <a:latin typeface="Arial"/>
              <a:ea typeface="Arial"/>
              <a:cs typeface="Arial"/>
              <a:sym typeface="Arial"/>
            </a:rPr>
            <a:t>Prior to 1994, tax receipts are on a cash basis.  Non-tax receipts include interest income, profits and dividends, and miscellaneous receipts.  From 1994 tax receipts are taken from the core Crown net cash flow statement and are not strictly comparable to the pre 1994 series due to differences in coverage of the reporting entities. From 1994, tax revenue is an accrual measure. </a:t>
          </a:r>
          <a:endParaRPr sz="1000" b="0" i="0" u="none" strike="noStrike" cap="none" spc="0" baseline="0">
            <a:solidFill>
              <a:srgbClr val="000000"/>
            </a:solidFill>
            <a:uFillTx/>
            <a:latin typeface="Arial"/>
            <a:ea typeface="Arial"/>
            <a:cs typeface="Arial"/>
            <a:sym typeface="Arial"/>
          </a:endParaRPr>
        </a:p>
        <a:p>
          <a:pPr marL="0" marR="0" indent="0" algn="l" defTabSz="914400" latinLnBrk="0">
            <a:lnSpc>
              <a:spcPts val="12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endParaRPr sz="1100" b="0" i="0" u="none" strike="noStrike" cap="none" spc="0" baseline="0">
            <a:solidFill>
              <a:srgbClr val="000000"/>
            </a:solidFill>
            <a:uFillTx/>
            <a:latin typeface="Arial"/>
            <a:ea typeface="Arial"/>
            <a:cs typeface="Arial"/>
            <a:sym typeface="Arial"/>
          </a:endParaRPr>
        </a:p>
        <a:p>
          <a:pPr marL="0" marR="0" indent="0" algn="l" defTabSz="914400" latinLnBrk="0">
            <a:lnSpc>
              <a:spcPts val="12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r>
            <a:rPr sz="1100" b="0" i="0" u="none" strike="noStrike" cap="none" spc="0" baseline="0">
              <a:solidFill>
                <a:srgbClr val="000000"/>
              </a:solidFill>
              <a:uFillTx/>
              <a:latin typeface="Arial"/>
              <a:ea typeface="Arial"/>
              <a:cs typeface="Arial"/>
              <a:sym typeface="Arial"/>
            </a:rPr>
            <a:t>Between 1987 and 1993 receipts and revenue include GST paid on government purchases.</a:t>
          </a:r>
          <a:endParaRPr sz="1000" b="0" i="0" u="none" strike="noStrike" cap="none" spc="0" baseline="0">
            <a:solidFill>
              <a:srgbClr val="000000"/>
            </a:solidFill>
            <a:uFillTx/>
            <a:latin typeface="Arial"/>
            <a:ea typeface="Arial"/>
            <a:cs typeface="Arial"/>
            <a:sym typeface="Arial"/>
          </a:endParaRPr>
        </a:p>
        <a:p>
          <a:pPr marL="0" marR="0" indent="0" algn="l" defTabSz="914400" latinLnBrk="0">
            <a:lnSpc>
              <a:spcPts val="12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endParaRPr sz="1100" b="0" i="0" u="none" strike="noStrike" cap="none" spc="0" baseline="0">
            <a:solidFill>
              <a:srgbClr val="000000"/>
            </a:solidFill>
            <a:uFillTx/>
            <a:latin typeface="Arial"/>
            <a:ea typeface="Arial"/>
            <a:cs typeface="Arial"/>
            <a:sym typeface="Arial"/>
          </a:endParaRPr>
        </a:p>
        <a:p>
          <a:pPr marL="0" marR="0" indent="0" algn="l" defTabSz="914400" latinLnBrk="0">
            <a:lnSpc>
              <a:spcPts val="11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r>
            <a:rPr sz="1100" b="0" i="0" u="none" strike="noStrike" cap="none" spc="0" baseline="0">
              <a:solidFill>
                <a:srgbClr val="000000"/>
              </a:solidFill>
              <a:uFillTx/>
              <a:latin typeface="Arial"/>
              <a:ea typeface="Arial"/>
              <a:cs typeface="Arial"/>
              <a:sym typeface="Arial"/>
            </a:rPr>
            <a:t>Revenue comprises mostly tax, but also includes investment income, sales of goods and services and other revenues.  The post IFRS revenue measure excludes gains from, for example, increases in the fair value of financial assets.  </a:t>
          </a:r>
          <a:endParaRPr sz="1000" b="0" i="0" u="none" strike="noStrike" cap="none" spc="0" baseline="0">
            <a:solidFill>
              <a:srgbClr val="000000"/>
            </a:solidFill>
            <a:uFillTx/>
            <a:latin typeface="Arial"/>
            <a:ea typeface="Arial"/>
            <a:cs typeface="Arial"/>
            <a:sym typeface="Arial"/>
          </a:endParaRPr>
        </a:p>
        <a:p>
          <a:pPr marL="0" marR="0" indent="0" algn="l" defTabSz="914400" latinLnBrk="0">
            <a:lnSpc>
              <a:spcPts val="12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endParaRPr sz="1100" b="0" i="0" u="none" strike="noStrike" cap="none" spc="0" baseline="0">
            <a:solidFill>
              <a:srgbClr val="000000"/>
            </a:solidFill>
            <a:uFillTx/>
            <a:latin typeface="Arial"/>
            <a:ea typeface="Arial"/>
            <a:cs typeface="Arial"/>
            <a:sym typeface="Arial"/>
          </a:endParaRPr>
        </a:p>
        <a:p>
          <a:pPr marL="0" marR="0" indent="0" algn="l" defTabSz="914400" latinLnBrk="0">
            <a:lnSpc>
              <a:spcPts val="12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r>
            <a:rPr sz="1100" b="0" i="0" u="none" strike="noStrike" cap="none" spc="0" baseline="0">
              <a:solidFill>
                <a:srgbClr val="000000"/>
              </a:solidFill>
              <a:uFillTx/>
              <a:latin typeface="Arial"/>
              <a:ea typeface="Arial"/>
              <a:cs typeface="Arial"/>
              <a:sym typeface="Arial"/>
            </a:rPr>
            <a:t>Data for core Crown tax Revenue and core Crown Revenue for 1994 to 1996 are prepared under old-GAAP.</a:t>
          </a:r>
        </a:p>
      </xdr:txBody>
    </xdr:sp>
    <xdr:clientData/>
  </xdr:twoCellAnchor>
  <xdr:twoCellAnchor>
    <xdr:from>
      <xdr:col>0</xdr:col>
      <xdr:colOff>133350</xdr:colOff>
      <xdr:row>94</xdr:row>
      <xdr:rowOff>17614</xdr:rowOff>
    </xdr:from>
    <xdr:to>
      <xdr:col>5</xdr:col>
      <xdr:colOff>3771900</xdr:colOff>
      <xdr:row>121</xdr:row>
      <xdr:rowOff>47624</xdr:rowOff>
    </xdr:to>
    <xdr:grpSp>
      <xdr:nvGrpSpPr>
        <xdr:cNvPr id="8" name="TextBox 5">
          <a:extLst>
            <a:ext uri="{FF2B5EF4-FFF2-40B4-BE49-F238E27FC236}">
              <a16:creationId xmlns:a16="http://schemas.microsoft.com/office/drawing/2014/main" id="{00000000-0008-0000-0200-000008000000}"/>
            </a:ext>
          </a:extLst>
        </xdr:cNvPr>
        <xdr:cNvGrpSpPr/>
      </xdr:nvGrpSpPr>
      <xdr:grpSpPr>
        <a:xfrm>
          <a:off x="133350" y="15404571"/>
          <a:ext cx="9897836" cy="4438724"/>
          <a:chOff x="0" y="-280835"/>
          <a:chExt cx="10382250" cy="4487710"/>
        </a:xfrm>
      </xdr:grpSpPr>
      <xdr:sp macro="" textlink="">
        <xdr:nvSpPr>
          <xdr:cNvPr id="6" name="Rectangle">
            <a:extLst>
              <a:ext uri="{FF2B5EF4-FFF2-40B4-BE49-F238E27FC236}">
                <a16:creationId xmlns:a16="http://schemas.microsoft.com/office/drawing/2014/main" id="{00000000-0008-0000-0200-000006000000}"/>
              </a:ext>
            </a:extLst>
          </xdr:cNvPr>
          <xdr:cNvSpPr/>
        </xdr:nvSpPr>
        <xdr:spPr>
          <a:xfrm>
            <a:off x="0" y="0"/>
            <a:ext cx="10382250" cy="4206875"/>
          </a:xfrm>
          <a:prstGeom prst="rect">
            <a:avLst/>
          </a:prstGeom>
          <a:solidFill>
            <a:srgbClr val="FFFFFF"/>
          </a:solidFill>
          <a:ln w="12700" cap="flat">
            <a:noFill/>
            <a:miter lim="400000"/>
          </a:ln>
          <a:effectLst/>
        </xdr:spPr>
        <xdr:txBody>
          <a:bodyPr/>
          <a:lstStyle/>
          <a:p>
            <a:endParaRPr/>
          </a:p>
        </xdr:txBody>
      </xdr:sp>
      <xdr:sp macro="" textlink="">
        <xdr:nvSpPr>
          <xdr:cNvPr id="7" name="Debt Measures…">
            <a:extLst>
              <a:ext uri="{FF2B5EF4-FFF2-40B4-BE49-F238E27FC236}">
                <a16:creationId xmlns:a16="http://schemas.microsoft.com/office/drawing/2014/main" id="{00000000-0008-0000-0200-000007000000}"/>
              </a:ext>
            </a:extLst>
          </xdr:cNvPr>
          <xdr:cNvSpPr txBox="1"/>
        </xdr:nvSpPr>
        <xdr:spPr>
          <a:xfrm>
            <a:off x="26669" y="-280836"/>
            <a:ext cx="10328912" cy="4306141"/>
          </a:xfrm>
          <a:prstGeom prst="rect">
            <a:avLst/>
          </a:prstGeom>
          <a:noFill/>
          <a:ln w="12700" cap="flat">
            <a:noFill/>
            <a:miter lim="400000"/>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square" lIns="45719" tIns="45719" rIns="45719" bIns="45719" numCol="1" anchor="t">
            <a:spAutoFit/>
          </a:bodyPr>
          <a:lstStyle/>
          <a:p>
            <a:pPr marL="0" marR="0" indent="0" algn="l" defTabSz="914400" latinLnBrk="0">
              <a:lnSpc>
                <a:spcPts val="1200"/>
              </a:lnSpc>
              <a:spcBef>
                <a:spcPts val="0"/>
              </a:spcBef>
              <a:spcAft>
                <a:spcPts val="0"/>
              </a:spcAft>
              <a:buClrTx/>
              <a:buSzTx/>
              <a:buFontTx/>
              <a:buNone/>
              <a:defRPr sz="1100" b="1" i="0" u="none" strike="noStrike" cap="none" spc="0" baseline="0">
                <a:solidFill>
                  <a:srgbClr val="000000"/>
                </a:solidFill>
                <a:uFillTx/>
                <a:latin typeface="Arial"/>
                <a:ea typeface="Arial"/>
                <a:cs typeface="Arial"/>
                <a:sym typeface="Arial"/>
              </a:defRPr>
            </a:pPr>
            <a:r>
              <a:rPr sz="1100" b="1" i="0" u="none" strike="noStrike" cap="none" spc="0" baseline="0">
                <a:solidFill>
                  <a:srgbClr val="000000"/>
                </a:solidFill>
                <a:uFillTx/>
                <a:latin typeface="Arial"/>
                <a:ea typeface="Arial"/>
                <a:cs typeface="Arial"/>
                <a:sym typeface="Arial"/>
              </a:rPr>
              <a:t>Debt Measures</a:t>
            </a:r>
          </a:p>
          <a:p>
            <a:pPr marL="0" marR="0" indent="0" algn="l" defTabSz="914400" latinLnBrk="0">
              <a:lnSpc>
                <a:spcPts val="1200"/>
              </a:lnSpc>
              <a:spcBef>
                <a:spcPts val="0"/>
              </a:spcBef>
              <a:spcAft>
                <a:spcPts val="0"/>
              </a:spcAft>
              <a:buClrTx/>
              <a:buSzTx/>
              <a:buFontTx/>
              <a:buNone/>
              <a:defRPr sz="1100" b="0" i="1" u="none" strike="noStrike" cap="none" spc="0" baseline="0">
                <a:solidFill>
                  <a:srgbClr val="000000"/>
                </a:solidFill>
                <a:uFillTx/>
                <a:latin typeface="Arial"/>
                <a:ea typeface="Arial"/>
                <a:cs typeface="Arial"/>
                <a:sym typeface="Arial"/>
              </a:defRPr>
            </a:pPr>
            <a:endParaRPr sz="1100" b="0" i="1" u="none" strike="noStrike" cap="none" spc="0" baseline="0">
              <a:solidFill>
                <a:srgbClr val="000000"/>
              </a:solidFill>
              <a:uFillTx/>
              <a:latin typeface="Arial"/>
              <a:ea typeface="Arial"/>
              <a:cs typeface="Arial"/>
              <a:sym typeface="Arial"/>
            </a:endParaRPr>
          </a:p>
          <a:p>
            <a:pPr marL="0" marR="0" indent="0" algn="l" defTabSz="914400" latinLnBrk="0">
              <a:lnSpc>
                <a:spcPts val="1200"/>
              </a:lnSpc>
              <a:spcBef>
                <a:spcPts val="0"/>
              </a:spcBef>
              <a:spcAft>
                <a:spcPts val="0"/>
              </a:spcAft>
              <a:buClrTx/>
              <a:buSzTx/>
              <a:buFontTx/>
              <a:buNone/>
              <a:defRPr sz="1100" b="0" i="1" u="none" strike="noStrike" cap="none" spc="0" baseline="0">
                <a:solidFill>
                  <a:srgbClr val="000000"/>
                </a:solidFill>
                <a:uFillTx/>
                <a:latin typeface="Arial"/>
                <a:ea typeface="Arial"/>
                <a:cs typeface="Arial"/>
                <a:sym typeface="Arial"/>
              </a:defRPr>
            </a:pPr>
            <a:r>
              <a:rPr sz="1100" b="0" i="1" u="none" strike="noStrike" cap="none" spc="0" baseline="0">
                <a:solidFill>
                  <a:srgbClr val="000000"/>
                </a:solidFill>
                <a:uFillTx/>
                <a:latin typeface="Arial"/>
                <a:ea typeface="Arial"/>
                <a:cs typeface="Arial"/>
                <a:sym typeface="Arial"/>
              </a:rPr>
              <a:t>Gross Sovereign Issued Debt (GSID)</a:t>
            </a:r>
          </a:p>
          <a:p>
            <a:pPr marL="0" marR="0" indent="0" algn="l" defTabSz="914400" latinLnBrk="0">
              <a:lnSpc>
                <a:spcPts val="12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r>
              <a:rPr sz="1100" b="0" i="0" u="none" strike="noStrike" cap="none" spc="0" baseline="0">
                <a:solidFill>
                  <a:srgbClr val="000000"/>
                </a:solidFill>
                <a:uFillTx/>
                <a:latin typeface="Arial"/>
                <a:ea typeface="Arial"/>
                <a:cs typeface="Arial"/>
                <a:sym typeface="Arial"/>
              </a:rPr>
              <a:t>Gross sovereign-issued debt</a:t>
            </a:r>
            <a:r>
              <a:rPr sz="1100" b="0" i="1" u="none" strike="noStrike" cap="none" spc="0" baseline="0">
                <a:solidFill>
                  <a:srgbClr val="000000"/>
                </a:solidFill>
                <a:uFillTx/>
                <a:latin typeface="Arial"/>
                <a:ea typeface="Arial"/>
                <a:cs typeface="Arial"/>
                <a:sym typeface="Arial"/>
              </a:rPr>
              <a:t> </a:t>
            </a:r>
            <a:r>
              <a:rPr sz="1100" b="0" i="0" u="none" strike="noStrike" cap="none" spc="0" baseline="0">
                <a:solidFill>
                  <a:srgbClr val="000000"/>
                </a:solidFill>
                <a:uFillTx/>
                <a:latin typeface="Arial"/>
                <a:ea typeface="Arial"/>
                <a:cs typeface="Arial"/>
                <a:sym typeface="Arial"/>
              </a:rPr>
              <a:t>is debt issued by the sovereign (i.e., core Crown) and includes Government stock held by the NZS Fund, GSF, ACC or EQC for example.  In other words, the total sovereign-issued debt does not eliminate any internal cross-holdings held by these entities. </a:t>
            </a:r>
          </a:p>
          <a:p>
            <a:pPr marL="0" marR="0" indent="0" algn="l" defTabSz="914400" latinLnBrk="0">
              <a:lnSpc>
                <a:spcPts val="12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endParaRPr sz="1100" b="0" i="0" u="none" strike="noStrike" cap="none" spc="0" baseline="0">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defRPr sz="1100" b="0" i="1" u="none" strike="noStrike" cap="none" spc="0" baseline="0">
                <a:solidFill>
                  <a:srgbClr val="000000"/>
                </a:solidFill>
                <a:uFillTx/>
                <a:latin typeface="Arial"/>
                <a:ea typeface="Arial"/>
                <a:cs typeface="Arial"/>
                <a:sym typeface="Arial"/>
              </a:defRPr>
            </a:pPr>
            <a:r>
              <a:rPr sz="1100" b="0" i="1" u="none" strike="noStrike" cap="none" spc="0" baseline="0">
                <a:solidFill>
                  <a:srgbClr val="000000"/>
                </a:solidFill>
                <a:uFillTx/>
                <a:latin typeface="Arial"/>
                <a:ea typeface="Arial"/>
                <a:cs typeface="Arial"/>
                <a:sym typeface="Arial"/>
              </a:rPr>
              <a:t>Gross Debt </a:t>
            </a:r>
          </a:p>
          <a:p>
            <a:pPr marL="0" marR="0" indent="0" algn="l" defTabSz="914400" latinLnBrk="0">
              <a:lnSpc>
                <a:spcPct val="1000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r>
              <a:rPr sz="1100" b="0" i="0" u="none" strike="noStrike" cap="none" spc="0" baseline="0">
                <a:solidFill>
                  <a:srgbClr val="000000"/>
                </a:solidFill>
                <a:uFillTx/>
                <a:latin typeface="Arial"/>
                <a:ea typeface="Arial"/>
                <a:cs typeface="Arial"/>
                <a:sym typeface="Arial"/>
              </a:rPr>
              <a:t>Represents debt issued by sovereign (core Crown) and includes Government stock held by NZS Fund, Accident Compensation Corporation, and the Earthquake Commission. It does not include debt issued by Stateowned Enterprises and Crown Entities. Gross debt excludes Reserve Bank settlement cash and Reserve Bank bills. </a:t>
            </a:r>
          </a:p>
          <a:p>
            <a:pPr marL="0" marR="0" indent="0" algn="l" defTabSz="914400" latinLnBrk="0">
              <a:lnSpc>
                <a:spcPct val="100000"/>
              </a:lnSpc>
              <a:spcBef>
                <a:spcPts val="0"/>
              </a:spcBef>
              <a:spcAft>
                <a:spcPts val="0"/>
              </a:spcAft>
              <a:buClrTx/>
              <a:buSzTx/>
              <a:buFontTx/>
              <a:buNone/>
              <a:defRPr sz="1100" b="0" i="1" u="none" strike="noStrike" cap="none" spc="0" baseline="0">
                <a:solidFill>
                  <a:srgbClr val="000000"/>
                </a:solidFill>
                <a:uFillTx/>
                <a:latin typeface="Arial"/>
                <a:ea typeface="Arial"/>
                <a:cs typeface="Arial"/>
                <a:sym typeface="Arial"/>
              </a:defRPr>
            </a:pPr>
            <a:endParaRPr sz="1100" b="0" i="1" u="none" strike="noStrike" cap="none" spc="0" baseline="0">
              <a:solidFill>
                <a:srgbClr val="000000"/>
              </a:solidFill>
              <a:uFillTx/>
              <a:latin typeface="Arial"/>
              <a:ea typeface="Arial"/>
              <a:cs typeface="Arial"/>
              <a:sym typeface="Arial"/>
            </a:endParaRPr>
          </a:p>
          <a:p>
            <a:pPr marL="0" marR="0" indent="0" algn="l" defTabSz="914400" latinLnBrk="0">
              <a:lnSpc>
                <a:spcPts val="1200"/>
              </a:lnSpc>
              <a:spcBef>
                <a:spcPts val="0"/>
              </a:spcBef>
              <a:spcAft>
                <a:spcPts val="0"/>
              </a:spcAft>
              <a:buClrTx/>
              <a:buSzTx/>
              <a:buFontTx/>
              <a:buNone/>
              <a:defRPr sz="1100" b="0" i="1" u="none" strike="noStrike" cap="none" spc="0" baseline="0">
                <a:solidFill>
                  <a:srgbClr val="000000"/>
                </a:solidFill>
                <a:uFillTx/>
                <a:latin typeface="Arial"/>
                <a:ea typeface="Arial"/>
                <a:cs typeface="Arial"/>
                <a:sym typeface="Arial"/>
              </a:defRPr>
            </a:pPr>
            <a:r>
              <a:rPr sz="1100" b="0" i="1" u="none" strike="noStrike" cap="none" spc="0" baseline="0">
                <a:solidFill>
                  <a:srgbClr val="000000"/>
                </a:solidFill>
                <a:uFillTx/>
                <a:latin typeface="Arial"/>
                <a:ea typeface="Arial"/>
                <a:cs typeface="Arial"/>
                <a:sym typeface="Arial"/>
              </a:rPr>
              <a:t>(Former) Core Crown Net Debt  (Net core Crown Debt excluding NZS Fund)</a:t>
            </a:r>
          </a:p>
          <a:p>
            <a:pPr marL="0" marR="0" indent="0" algn="l" defTabSz="914400" latinLnBrk="0">
              <a:lnSpc>
                <a:spcPts val="12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r>
              <a:rPr sz="1100" b="0" i="0" u="none" strike="noStrike" cap="none" spc="0" baseline="0">
                <a:solidFill>
                  <a:srgbClr val="000000"/>
                </a:solidFill>
                <a:uFillTx/>
                <a:latin typeface="Arial"/>
                <a:ea typeface="Arial"/>
                <a:cs typeface="Arial"/>
                <a:sym typeface="Arial"/>
              </a:rPr>
              <a:t>Represents GSID less financial assets (excluding financial assets held by the NZS Fund). This can provide information about the sustainability of the Government's accounts, and is used by some international agencies when determining the creditworthiness of a country.  This was the indicator used prior to 2009. </a:t>
            </a:r>
          </a:p>
          <a:p>
            <a:pPr marL="0" marR="0" indent="0" algn="l" defTabSz="914400" latinLnBrk="0">
              <a:lnSpc>
                <a:spcPts val="12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endParaRPr sz="1100" b="0" i="0" u="none" strike="noStrike" cap="none" spc="0" baseline="0">
              <a:solidFill>
                <a:srgbClr val="000000"/>
              </a:solidFill>
              <a:uFillTx/>
              <a:latin typeface="Arial"/>
              <a:ea typeface="Arial"/>
              <a:cs typeface="Arial"/>
              <a:sym typeface="Arial"/>
            </a:endParaRPr>
          </a:p>
          <a:p>
            <a:pPr marL="0" marR="0" indent="0" algn="l" defTabSz="914400" latinLnBrk="0">
              <a:lnSpc>
                <a:spcPts val="1200"/>
              </a:lnSpc>
              <a:spcBef>
                <a:spcPts val="0"/>
              </a:spcBef>
              <a:spcAft>
                <a:spcPts val="0"/>
              </a:spcAft>
              <a:buClrTx/>
              <a:buSzTx/>
              <a:buFontTx/>
              <a:buNone/>
              <a:defRPr sz="1100" b="0" i="1" u="none" strike="noStrike" cap="none" spc="0" baseline="0">
                <a:solidFill>
                  <a:srgbClr val="000000"/>
                </a:solidFill>
                <a:uFillTx/>
                <a:latin typeface="Arial"/>
                <a:ea typeface="Arial"/>
                <a:cs typeface="Arial"/>
                <a:sym typeface="Arial"/>
              </a:defRPr>
            </a:pPr>
            <a:r>
              <a:rPr sz="1100" b="0" i="1" u="none" strike="noStrike" cap="none" spc="0" baseline="0">
                <a:solidFill>
                  <a:srgbClr val="000000"/>
                </a:solidFill>
                <a:uFillTx/>
                <a:latin typeface="Arial"/>
                <a:ea typeface="Arial"/>
                <a:cs typeface="Arial"/>
                <a:sym typeface="Arial"/>
              </a:rPr>
              <a:t>Net Core Crown Debt  (Net Core Crown Debt excluding NZS Fund and advances)</a:t>
            </a:r>
          </a:p>
          <a:p>
            <a:pPr marL="0" marR="0" indent="0" algn="l" defTabSz="914400" latinLnBrk="0">
              <a:lnSpc>
                <a:spcPts val="12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r>
              <a:rPr sz="1100" b="0" i="0" u="none" strike="noStrike" cap="none" spc="0" baseline="0">
                <a:solidFill>
                  <a:srgbClr val="000000"/>
                </a:solidFill>
                <a:uFillTx/>
                <a:latin typeface="Arial"/>
                <a:ea typeface="Arial"/>
                <a:cs typeface="Arial"/>
                <a:sym typeface="Arial"/>
              </a:rPr>
              <a:t>Represents GSID less core Crown financial assets (excluding advances and financial assets held by the NZS Fund).  Advances and financial assets held by the NZS Fund are excluded as these assets are less liquid and/or they are made for public policy reasons rather than purposes associated with government financing.  Net core Crown debt provides information about the sustainability of the Government's accounts, and is used by some international rating agencies when determining the creditworthiness of a country. This was the indicator used between 2009 and 2021.</a:t>
            </a:r>
          </a:p>
          <a:p>
            <a:pPr marL="0" marR="0" indent="0" algn="l" defTabSz="914400" latinLnBrk="0">
              <a:lnSpc>
                <a:spcPts val="12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endParaRPr sz="1100" b="0" i="0" u="none" strike="noStrike" cap="none" spc="0" baseline="0">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defRPr sz="1100" b="0" i="1" u="none" strike="noStrike" cap="none" spc="0" baseline="0">
                <a:solidFill>
                  <a:srgbClr val="000000"/>
                </a:solidFill>
                <a:uFillTx/>
                <a:latin typeface="Arial"/>
                <a:ea typeface="Arial"/>
                <a:cs typeface="Arial"/>
                <a:sym typeface="Arial"/>
              </a:defRPr>
            </a:pPr>
            <a:r>
              <a:rPr sz="1100" b="0" i="1" u="none" strike="noStrike" cap="none" spc="0" baseline="0">
                <a:solidFill>
                  <a:srgbClr val="000000"/>
                </a:solidFill>
                <a:uFillTx/>
                <a:latin typeface="Arial"/>
                <a:ea typeface="Arial"/>
                <a:cs typeface="Arial"/>
                <a:sym typeface="Arial"/>
              </a:rPr>
              <a:t>Net Debt</a:t>
            </a:r>
          </a:p>
          <a:p>
            <a:pPr marL="0" marR="0" indent="0" algn="l" defTabSz="914400" latinLnBrk="0">
              <a:lnSpc>
                <a:spcPct val="1000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r>
              <a:rPr sz="1100" b="0" i="0" u="none" strike="noStrike" cap="none" spc="0" baseline="0">
                <a:solidFill>
                  <a:srgbClr val="000000"/>
                </a:solidFill>
                <a:uFillTx/>
                <a:latin typeface="Arial"/>
                <a:ea typeface="Arial"/>
                <a:cs typeface="Arial"/>
                <a:sym typeface="Arial"/>
              </a:rPr>
              <a:t>Net debt provides information about the sustainability of the Government’s accounts. Net debt represents core Crown and Crown entity borrowings (excluding Kiwi Group) less core Crown financial assets (including advances). It includes the financial assets and borrowings of the NZS Fund. </a:t>
            </a:r>
          </a:p>
        </xdr:txBody>
      </xdr:sp>
    </xdr:grpSp>
    <xdr:clientData/>
  </xdr:twoCellAnchor>
  <xdr:twoCellAnchor>
    <xdr:from>
      <xdr:col>0</xdr:col>
      <xdr:colOff>38101</xdr:colOff>
      <xdr:row>123</xdr:row>
      <xdr:rowOff>17360</xdr:rowOff>
    </xdr:from>
    <xdr:to>
      <xdr:col>5</xdr:col>
      <xdr:colOff>3863384</xdr:colOff>
      <xdr:row>128</xdr:row>
      <xdr:rowOff>152464</xdr:rowOff>
    </xdr:to>
    <xdr:grpSp>
      <xdr:nvGrpSpPr>
        <xdr:cNvPr id="11" name="TextBox 6">
          <a:extLst>
            <a:ext uri="{FF2B5EF4-FFF2-40B4-BE49-F238E27FC236}">
              <a16:creationId xmlns:a16="http://schemas.microsoft.com/office/drawing/2014/main" id="{00000000-0008-0000-0200-00000B000000}"/>
            </a:ext>
          </a:extLst>
        </xdr:cNvPr>
        <xdr:cNvGrpSpPr/>
      </xdr:nvGrpSpPr>
      <xdr:grpSpPr>
        <a:xfrm>
          <a:off x="38101" y="20139603"/>
          <a:ext cx="10084569" cy="951532"/>
          <a:chOff x="0" y="-62648"/>
          <a:chExt cx="10568983" cy="960603"/>
        </a:xfrm>
      </xdr:grpSpPr>
      <xdr:sp macro="" textlink="">
        <xdr:nvSpPr>
          <xdr:cNvPr id="9" name="Rectangle">
            <a:extLst>
              <a:ext uri="{FF2B5EF4-FFF2-40B4-BE49-F238E27FC236}">
                <a16:creationId xmlns:a16="http://schemas.microsoft.com/office/drawing/2014/main" id="{00000000-0008-0000-0200-000009000000}"/>
              </a:ext>
            </a:extLst>
          </xdr:cNvPr>
          <xdr:cNvSpPr/>
        </xdr:nvSpPr>
        <xdr:spPr>
          <a:xfrm>
            <a:off x="0" y="0"/>
            <a:ext cx="10568984" cy="745491"/>
          </a:xfrm>
          <a:prstGeom prst="rect">
            <a:avLst/>
          </a:prstGeom>
          <a:solidFill>
            <a:srgbClr val="FFFFFF"/>
          </a:solidFill>
          <a:ln w="12700" cap="flat">
            <a:noFill/>
            <a:miter lim="400000"/>
          </a:ln>
          <a:effectLst/>
        </xdr:spPr>
        <xdr:txBody>
          <a:bodyPr/>
          <a:lstStyle/>
          <a:p>
            <a:endParaRPr/>
          </a:p>
        </xdr:txBody>
      </xdr:sp>
      <xdr:sp macro="" textlink="">
        <xdr:nvSpPr>
          <xdr:cNvPr id="10" name="Net Worth…">
            <a:extLst>
              <a:ext uri="{FF2B5EF4-FFF2-40B4-BE49-F238E27FC236}">
                <a16:creationId xmlns:a16="http://schemas.microsoft.com/office/drawing/2014/main" id="{00000000-0008-0000-0200-00000A000000}"/>
              </a:ext>
            </a:extLst>
          </xdr:cNvPr>
          <xdr:cNvSpPr txBox="1"/>
        </xdr:nvSpPr>
        <xdr:spPr>
          <a:xfrm>
            <a:off x="26669" y="-62649"/>
            <a:ext cx="10515645" cy="960605"/>
          </a:xfrm>
          <a:prstGeom prst="rect">
            <a:avLst/>
          </a:prstGeom>
          <a:noFill/>
          <a:ln w="12700" cap="flat">
            <a:noFill/>
            <a:miter lim="400000"/>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square" lIns="45719" tIns="45719" rIns="45719" bIns="45719" numCol="1" anchor="t">
            <a:spAutoFit/>
          </a:bodyPr>
          <a:lstStyle/>
          <a:p>
            <a:pPr marL="0" marR="0" indent="0" algn="l" defTabSz="914400" latinLnBrk="0">
              <a:lnSpc>
                <a:spcPct val="100000"/>
              </a:lnSpc>
              <a:spcBef>
                <a:spcPts val="0"/>
              </a:spcBef>
              <a:spcAft>
                <a:spcPts val="0"/>
              </a:spcAft>
              <a:buClrTx/>
              <a:buSzTx/>
              <a:buFontTx/>
              <a:buNone/>
              <a:defRPr sz="1100" b="1" i="0" u="none" strike="noStrike" cap="none" spc="0" baseline="0">
                <a:solidFill>
                  <a:srgbClr val="000000"/>
                </a:solidFill>
                <a:uFillTx/>
                <a:latin typeface="Arial"/>
                <a:ea typeface="Arial"/>
                <a:cs typeface="Arial"/>
                <a:sym typeface="Arial"/>
              </a:defRPr>
            </a:pPr>
            <a:r>
              <a:rPr sz="1100" b="1" i="0" u="none" strike="noStrike" cap="none" spc="0" baseline="0">
                <a:solidFill>
                  <a:srgbClr val="000000"/>
                </a:solidFill>
                <a:uFillTx/>
                <a:latin typeface="Arial"/>
                <a:ea typeface="Arial"/>
                <a:cs typeface="Arial"/>
                <a:sym typeface="Arial"/>
              </a:rPr>
              <a:t>Net Worth</a:t>
            </a:r>
          </a:p>
          <a:p>
            <a:pPr marL="0" marR="0" indent="0" algn="l" defTabSz="914400" latinLnBrk="0">
              <a:lnSpc>
                <a:spcPct val="100000"/>
              </a:lnSpc>
              <a:spcBef>
                <a:spcPts val="0"/>
              </a:spcBef>
              <a:spcAft>
                <a:spcPts val="0"/>
              </a:spcAft>
              <a:buClrTx/>
              <a:buSzTx/>
              <a:buFontTx/>
              <a:buNone/>
              <a:defRPr sz="1100" b="1" i="0" u="none" strike="noStrike" cap="none" spc="0" baseline="0">
                <a:solidFill>
                  <a:srgbClr val="000000"/>
                </a:solidFill>
                <a:uFillTx/>
                <a:latin typeface="Arial"/>
                <a:ea typeface="Arial"/>
                <a:cs typeface="Arial"/>
                <a:sym typeface="Arial"/>
              </a:defRPr>
            </a:pPr>
            <a:endParaRPr sz="1100" b="1" i="0" u="none" strike="noStrike" cap="none" spc="0" baseline="0">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r>
              <a:rPr sz="1100" b="0" i="0" u="none" strike="noStrike" cap="none" spc="0" baseline="0">
                <a:solidFill>
                  <a:srgbClr val="000000"/>
                </a:solidFill>
                <a:uFillTx/>
                <a:latin typeface="Arial"/>
                <a:ea typeface="Arial"/>
                <a:cs typeface="Arial"/>
                <a:sym typeface="Arial"/>
              </a:rPr>
              <a:t>Net worth equals assets less liabilities (also referred to as the Crown balance).  The change in net worth in any given forecast year is largely driven by the operating balance. </a:t>
            </a:r>
          </a:p>
          <a:p>
            <a:pPr marL="0" marR="0" indent="0" algn="l" defTabSz="914400" latinLnBrk="0">
              <a:lnSpc>
                <a:spcPct val="100000"/>
              </a:lnSpc>
              <a:spcBef>
                <a:spcPts val="0"/>
              </a:spcBef>
              <a:spcAft>
                <a:spcPts val="0"/>
              </a:spcAft>
              <a:buClrTx/>
              <a:buSzTx/>
              <a:buFontTx/>
              <a:buNone/>
              <a:defRPr sz="1100" b="1" i="0" u="none" strike="noStrike" cap="none" spc="0" baseline="0">
                <a:solidFill>
                  <a:srgbClr val="000000"/>
                </a:solidFill>
                <a:uFillTx/>
                <a:latin typeface="Calibri"/>
                <a:ea typeface="Calibri"/>
                <a:cs typeface="Calibri"/>
                <a:sym typeface="Calibri"/>
              </a:defRPr>
            </a:pPr>
            <a:r>
              <a:rPr sz="1100" b="1" i="0" u="none" strike="noStrike" cap="none" spc="0" baseline="0">
                <a:solidFill>
                  <a:srgbClr val="000000"/>
                </a:solidFill>
                <a:uFillTx/>
                <a:latin typeface="Calibri"/>
                <a:ea typeface="Calibri"/>
                <a:cs typeface="Calibri"/>
                <a:sym typeface="Calibri"/>
              </a:rPr>
              <a:t> </a:t>
            </a:r>
          </a:p>
        </xdr:txBody>
      </xdr:sp>
    </xdr:grpSp>
    <xdr:clientData/>
  </xdr:twoCellAnchor>
  <xdr:twoCellAnchor>
    <xdr:from>
      <xdr:col>0</xdr:col>
      <xdr:colOff>38100</xdr:colOff>
      <xdr:row>131</xdr:row>
      <xdr:rowOff>23963</xdr:rowOff>
    </xdr:from>
    <xdr:to>
      <xdr:col>5</xdr:col>
      <xdr:colOff>3840457</xdr:colOff>
      <xdr:row>137</xdr:row>
      <xdr:rowOff>165099</xdr:rowOff>
    </xdr:to>
    <xdr:grpSp>
      <xdr:nvGrpSpPr>
        <xdr:cNvPr id="14" name="TextBox 8">
          <a:extLst>
            <a:ext uri="{FF2B5EF4-FFF2-40B4-BE49-F238E27FC236}">
              <a16:creationId xmlns:a16="http://schemas.microsoft.com/office/drawing/2014/main" id="{00000000-0008-0000-0200-00000E000000}"/>
            </a:ext>
          </a:extLst>
        </xdr:cNvPr>
        <xdr:cNvGrpSpPr/>
      </xdr:nvGrpSpPr>
      <xdr:grpSpPr>
        <a:xfrm>
          <a:off x="38100" y="21452492"/>
          <a:ext cx="10061643" cy="1120850"/>
          <a:chOff x="0" y="-52235"/>
          <a:chExt cx="10546057" cy="1131736"/>
        </a:xfrm>
      </xdr:grpSpPr>
      <xdr:sp macro="" textlink="">
        <xdr:nvSpPr>
          <xdr:cNvPr id="12" name="Rectangle">
            <a:extLst>
              <a:ext uri="{FF2B5EF4-FFF2-40B4-BE49-F238E27FC236}">
                <a16:creationId xmlns:a16="http://schemas.microsoft.com/office/drawing/2014/main" id="{00000000-0008-0000-0200-00000C000000}"/>
              </a:ext>
            </a:extLst>
          </xdr:cNvPr>
          <xdr:cNvSpPr/>
        </xdr:nvSpPr>
        <xdr:spPr>
          <a:xfrm>
            <a:off x="0" y="0"/>
            <a:ext cx="10546058" cy="1079501"/>
          </a:xfrm>
          <a:prstGeom prst="rect">
            <a:avLst/>
          </a:prstGeom>
          <a:solidFill>
            <a:srgbClr val="FFFFFF"/>
          </a:solidFill>
          <a:ln w="12700" cap="flat">
            <a:noFill/>
            <a:miter lim="400000"/>
          </a:ln>
          <a:effectLst/>
        </xdr:spPr>
        <xdr:txBody>
          <a:bodyPr/>
          <a:lstStyle/>
          <a:p>
            <a:endParaRPr/>
          </a:p>
        </xdr:txBody>
      </xdr:sp>
      <xdr:sp macro="" textlink="">
        <xdr:nvSpPr>
          <xdr:cNvPr id="13" name="New Zealand Superannuation (NZS) Fund Series…">
            <a:extLst>
              <a:ext uri="{FF2B5EF4-FFF2-40B4-BE49-F238E27FC236}">
                <a16:creationId xmlns:a16="http://schemas.microsoft.com/office/drawing/2014/main" id="{00000000-0008-0000-0200-00000D000000}"/>
              </a:ext>
            </a:extLst>
          </xdr:cNvPr>
          <xdr:cNvSpPr txBox="1"/>
        </xdr:nvSpPr>
        <xdr:spPr>
          <a:xfrm>
            <a:off x="26670" y="-52236"/>
            <a:ext cx="10492718" cy="800941"/>
          </a:xfrm>
          <a:prstGeom prst="rect">
            <a:avLst/>
          </a:prstGeom>
          <a:noFill/>
          <a:ln w="12700" cap="flat">
            <a:noFill/>
            <a:miter lim="400000"/>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square" lIns="45719" tIns="45719" rIns="45719" bIns="45719" numCol="1" anchor="t">
            <a:spAutoFit/>
          </a:bodyPr>
          <a:lstStyle/>
          <a:p>
            <a:pPr marL="0" marR="0" indent="0" algn="l" defTabSz="914400" latinLnBrk="0">
              <a:lnSpc>
                <a:spcPct val="100000"/>
              </a:lnSpc>
              <a:spcBef>
                <a:spcPts val="0"/>
              </a:spcBef>
              <a:spcAft>
                <a:spcPts val="0"/>
              </a:spcAft>
              <a:buClrTx/>
              <a:buSzTx/>
              <a:buFontTx/>
              <a:buNone/>
              <a:defRPr sz="1100" b="1" i="0" u="none" strike="noStrike" cap="none" spc="0" baseline="0">
                <a:solidFill>
                  <a:srgbClr val="000000"/>
                </a:solidFill>
                <a:uFillTx/>
                <a:latin typeface="Arial"/>
                <a:ea typeface="Arial"/>
                <a:cs typeface="Arial"/>
                <a:sym typeface="Arial"/>
              </a:defRPr>
            </a:pPr>
            <a:r>
              <a:rPr sz="1100" b="1" i="0" u="none" strike="noStrike" cap="none" spc="0" baseline="0">
                <a:solidFill>
                  <a:srgbClr val="000000"/>
                </a:solidFill>
                <a:uFillTx/>
                <a:latin typeface="Arial"/>
                <a:ea typeface="Arial"/>
                <a:cs typeface="Arial"/>
                <a:sym typeface="Arial"/>
              </a:rPr>
              <a:t>New Zealand Superannuation (NZS) Fund Series</a:t>
            </a:r>
          </a:p>
          <a:p>
            <a:pPr marL="0" marR="0" indent="0" algn="l" defTabSz="914400" latinLnBrk="0">
              <a:lnSpc>
                <a:spcPct val="100000"/>
              </a:lnSpc>
              <a:spcBef>
                <a:spcPts val="0"/>
              </a:spcBef>
              <a:spcAft>
                <a:spcPts val="0"/>
              </a:spcAft>
              <a:buClrTx/>
              <a:buSzTx/>
              <a:buFontTx/>
              <a:buNone/>
              <a:defRPr sz="1100" b="1" i="0" u="none" strike="noStrike" cap="none" spc="0" baseline="0">
                <a:solidFill>
                  <a:srgbClr val="000000"/>
                </a:solidFill>
                <a:uFillTx/>
                <a:latin typeface="Arial"/>
                <a:ea typeface="Arial"/>
                <a:cs typeface="Arial"/>
                <a:sym typeface="Arial"/>
              </a:defRPr>
            </a:pPr>
            <a:endParaRPr sz="1100" b="1" i="0" u="none" strike="noStrike" cap="none" spc="0" baseline="0">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r>
              <a:rPr sz="1100" b="0" i="0" u="none" strike="noStrike" cap="none" spc="0" baseline="0">
                <a:solidFill>
                  <a:srgbClr val="000000"/>
                </a:solidFill>
                <a:uFillTx/>
                <a:latin typeface="Arial"/>
                <a:ea typeface="Arial"/>
                <a:cs typeface="Arial"/>
                <a:sym typeface="Arial"/>
              </a:rPr>
              <a:t>The NZS Fund was established under the New Zealand Superannuation and Retirement Income Act 2001 to partially provide for the future cost of funding New Zealand superannuation payments. </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xdr:colOff>
      <xdr:row>0</xdr:row>
      <xdr:rowOff>54762</xdr:rowOff>
    </xdr:from>
    <xdr:to>
      <xdr:col>8</xdr:col>
      <xdr:colOff>390527</xdr:colOff>
      <xdr:row>26</xdr:row>
      <xdr:rowOff>44807</xdr:rowOff>
    </xdr:to>
    <xdr:sp macro="" textlink="">
      <xdr:nvSpPr>
        <xdr:cNvPr id="16" name="TextBox 1">
          <a:extLst>
            <a:ext uri="{FF2B5EF4-FFF2-40B4-BE49-F238E27FC236}">
              <a16:creationId xmlns:a16="http://schemas.microsoft.com/office/drawing/2014/main" id="{00000000-0008-0000-0300-000010000000}"/>
            </a:ext>
          </a:extLst>
        </xdr:cNvPr>
        <xdr:cNvSpPr txBox="1"/>
      </xdr:nvSpPr>
      <xdr:spPr>
        <a:xfrm>
          <a:off x="26670" y="54762"/>
          <a:ext cx="5951858" cy="4320746"/>
        </a:xfrm>
        <a:prstGeom prst="rect">
          <a:avLst/>
        </a:prstGeom>
        <a:noFill/>
        <a:ln w="12700" cap="flat">
          <a:noFill/>
          <a:miter lim="400000"/>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square" lIns="45719" tIns="45719" rIns="45719" bIns="45719" numCol="1" anchor="t">
          <a:spAutoFit/>
        </a:bodyPr>
        <a:lstStyle/>
        <a:p>
          <a:pPr marL="0" marR="0" indent="0" algn="l" defTabSz="914400" latinLnBrk="0">
            <a:lnSpc>
              <a:spcPct val="100000"/>
            </a:lnSpc>
            <a:spcBef>
              <a:spcPts val="0"/>
            </a:spcBef>
            <a:spcAft>
              <a:spcPts val="0"/>
            </a:spcAft>
            <a:buClrTx/>
            <a:buSzTx/>
            <a:buFontTx/>
            <a:buNone/>
            <a:defRPr sz="1100" b="0" i="0" u="none" strike="noStrike" cap="none" spc="0" baseline="0">
              <a:solidFill>
                <a:srgbClr val="000000"/>
              </a:solidFill>
              <a:uFillTx/>
              <a:latin typeface="Calibri"/>
              <a:ea typeface="Calibri"/>
              <a:cs typeface="Calibri"/>
              <a:sym typeface="Calibri"/>
            </a:defRPr>
          </a:pPr>
          <a:endParaRPr sz="1100" b="0"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defRPr sz="1100" b="0" i="0" u="sng" strike="noStrike" cap="none" spc="0" baseline="0">
              <a:solidFill>
                <a:srgbClr val="000000"/>
              </a:solidFill>
              <a:uFillTx/>
              <a:latin typeface="Arial"/>
              <a:ea typeface="Arial"/>
              <a:cs typeface="Arial"/>
              <a:sym typeface="Arial"/>
            </a:defRPr>
          </a:pPr>
          <a:r>
            <a:rPr sz="1100" b="0" i="0" u="sng" strike="noStrike" cap="none" spc="0" baseline="0">
              <a:solidFill>
                <a:srgbClr val="000000"/>
              </a:solidFill>
              <a:uFillTx/>
              <a:latin typeface="Arial"/>
              <a:ea typeface="Arial"/>
              <a:cs typeface="Arial"/>
              <a:sym typeface="Arial"/>
            </a:rPr>
            <a:t>Fiscal Data</a:t>
          </a:r>
        </a:p>
        <a:p>
          <a:pPr marL="0" marR="0" indent="0" algn="l" defTabSz="914400" latinLnBrk="0">
            <a:lnSpc>
              <a:spcPct val="100000"/>
            </a:lnSpc>
            <a:spcBef>
              <a:spcPts val="0"/>
            </a:spcBef>
            <a:spcAft>
              <a:spcPts val="0"/>
            </a:spcAft>
            <a:buClrTx/>
            <a:buSzTx/>
            <a:buFontTx/>
            <a:buNone/>
            <a:defRPr sz="1100" b="0" i="0" u="sng" strike="noStrike" cap="none" spc="0" baseline="0">
              <a:solidFill>
                <a:srgbClr val="000000"/>
              </a:solidFill>
              <a:uFillTx/>
              <a:latin typeface="Arial"/>
              <a:ea typeface="Arial"/>
              <a:cs typeface="Arial"/>
              <a:sym typeface="Arial"/>
            </a:defRPr>
          </a:pPr>
          <a:endParaRPr sz="1100" b="0" i="0" u="sng" strike="noStrike" cap="none" spc="0" baseline="0">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r>
            <a:rPr sz="1100" b="0" i="0" u="none" strike="noStrike" cap="none" spc="0" baseline="0">
              <a:solidFill>
                <a:srgbClr val="000000"/>
              </a:solidFill>
              <a:uFillTx/>
              <a:latin typeface="Arial"/>
              <a:ea typeface="Arial"/>
              <a:cs typeface="Arial"/>
              <a:sym typeface="Arial"/>
            </a:rPr>
            <a:t>Data from 1972 – 1996 is found in the annual Budget documents and the corresponding end of financial year Financial Statements of the Government of New Zealand.</a:t>
          </a:r>
        </a:p>
        <a:p>
          <a:pPr marL="0" marR="0" indent="0" algn="l" defTabSz="914400" latinLnBrk="0">
            <a:lnSpc>
              <a:spcPct val="1000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endParaRPr sz="1100" b="0" i="0" u="none" strike="noStrike" cap="none" spc="0" baseline="0">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r>
            <a:rPr sz="1100" b="0" i="0" u="none" strike="noStrike" cap="none" spc="0" baseline="0">
              <a:solidFill>
                <a:srgbClr val="000000"/>
              </a:solidFill>
              <a:uFillTx/>
              <a:latin typeface="Arial"/>
              <a:ea typeface="Arial"/>
              <a:cs typeface="Arial"/>
              <a:sym typeface="Arial"/>
            </a:rPr>
            <a:t>Data from 1997-2004 for accrual measures (expenses, revenue, OBEGAL, Operating Balance and debt series) are based on values published in the Financial Statements of Government but have been backdated to be consistent with International Financial Reporting Standards. The values therefore differ from those in the published accounts.  Cash measures (cash receipts and residual cash) are consistent with those in the published accounts.</a:t>
          </a:r>
        </a:p>
        <a:p>
          <a:pPr marL="0" marR="0" indent="0" algn="l" defTabSz="914400" latinLnBrk="0">
            <a:lnSpc>
              <a:spcPct val="1000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endParaRPr sz="1100" b="0" i="0" u="none" strike="noStrike" cap="none" spc="0" baseline="0">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r>
            <a:rPr sz="1100" b="0" i="0" u="none" strike="noStrike" cap="none" spc="0" baseline="0">
              <a:solidFill>
                <a:srgbClr val="000000"/>
              </a:solidFill>
              <a:uFillTx/>
              <a:latin typeface="Arial"/>
              <a:ea typeface="Arial"/>
              <a:cs typeface="Arial"/>
              <a:sym typeface="Arial"/>
            </a:rPr>
            <a:t>Data from 2005-2024 for accrual measures (expenses, revenue, OBEGAL, operating balance and debt series) are based on values published in the Financial Statements of Government but have been backdated to be consistent with Public Sector PBE Standards.  PBE Standards were adopted in 2015, therefore for 2005-2014 the values differ from those in the published accounts.  Cash measures  (cash receipts and residual cash) are consistent with those in the published accounts.</a:t>
          </a:r>
        </a:p>
        <a:p>
          <a:pPr marL="0" marR="0" indent="0" algn="l" defTabSz="914400" latinLnBrk="0">
            <a:lnSpc>
              <a:spcPct val="1000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endParaRPr sz="1100" b="0" i="0" u="none" strike="noStrike" cap="none" spc="0" baseline="0">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defRPr sz="1100" b="0" i="0" u="sng" strike="noStrike" cap="none" spc="0" baseline="0">
              <a:solidFill>
                <a:srgbClr val="000000"/>
              </a:solidFill>
              <a:uFillTx/>
              <a:latin typeface="Arial"/>
              <a:ea typeface="Arial"/>
              <a:cs typeface="Arial"/>
              <a:sym typeface="Arial"/>
            </a:defRPr>
          </a:pPr>
          <a:r>
            <a:rPr sz="1100" b="0" i="0" u="sng" strike="noStrike" cap="none" spc="0" baseline="0">
              <a:solidFill>
                <a:srgbClr val="000000"/>
              </a:solidFill>
              <a:uFillTx/>
              <a:latin typeface="Arial"/>
              <a:ea typeface="Arial"/>
              <a:cs typeface="Arial"/>
              <a:sym typeface="Arial"/>
            </a:rPr>
            <a:t>Population</a:t>
          </a:r>
        </a:p>
        <a:p>
          <a:pPr marL="0" marR="0" indent="0" algn="l" defTabSz="914400" latinLnBrk="0">
            <a:lnSpc>
              <a:spcPct val="1000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endParaRPr sz="1100" b="0" i="0" u="none" strike="noStrike" cap="none" spc="0" baseline="0">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defRPr sz="1100" b="0" i="0" u="none" strike="noStrike" cap="none" spc="0" baseline="0">
              <a:solidFill>
                <a:srgbClr val="000000"/>
              </a:solidFill>
              <a:uFillTx/>
              <a:latin typeface="Arial"/>
              <a:ea typeface="Arial"/>
              <a:cs typeface="Arial"/>
              <a:sym typeface="Arial"/>
            </a:defRPr>
          </a:pPr>
          <a:r>
            <a:rPr sz="1100" b="0" i="0" u="none" strike="noStrike" cap="none" spc="0" baseline="0">
              <a:solidFill>
                <a:srgbClr val="000000"/>
              </a:solidFill>
              <a:uFillTx/>
              <a:latin typeface="Arial"/>
              <a:ea typeface="Arial"/>
              <a:cs typeface="Arial"/>
              <a:sym typeface="Arial"/>
            </a:rPr>
            <a:t>The estimated resident population is based on the Infoshare series (table reference DPE056AG) available from Statistics New Zealand (http://archive.stats.govt.nz/infoshare/Default.aspx).</a:t>
          </a:r>
        </a:p>
      </xdr:txBody>
    </xdr:sp>
    <xdr:clientData/>
  </xdr:twoCellAnchor>
</xdr:wsDr>
</file>

<file path=xl/theme/theme1.xml><?xml version="1.0" encoding="utf-8"?>
<a:theme xmlns:a="http://schemas.openxmlformats.org/drawingml/2006/main" name="Office Theme 2007 - 2010">
  <a:themeElements>
    <a:clrScheme name="Office Theme 2007 - 2010">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2007 - 2010">
      <a:majorFont>
        <a:latin typeface="Helvetica Neue"/>
        <a:ea typeface="Helvetica Neue"/>
        <a:cs typeface="Helvetica Neue"/>
      </a:majorFont>
      <a:minorFont>
        <a:latin typeface="Helvetica Neue"/>
        <a:ea typeface="Helvetica Neue"/>
        <a:cs typeface="Helvetica Neue"/>
      </a:minorFont>
    </a:fontScheme>
    <a:fmtScheme name="Office Them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24"/>
  <sheetViews>
    <sheetView showGridLines="0" workbookViewId="0"/>
  </sheetViews>
  <sheetFormatPr defaultColWidth="10" defaultRowHeight="13" customHeight="1"/>
  <cols>
    <col min="1" max="1" width="2" customWidth="1"/>
    <col min="2" max="4" width="33.69140625" customWidth="1"/>
  </cols>
  <sheetData>
    <row r="3" spans="2:4" ht="50.05" customHeight="1">
      <c r="B3" s="167" t="s">
        <v>0</v>
      </c>
      <c r="C3" s="168"/>
      <c r="D3" s="168"/>
    </row>
    <row r="7" spans="2:4" ht="17.600000000000001">
      <c r="B7" s="1" t="s">
        <v>1</v>
      </c>
      <c r="C7" s="1" t="s">
        <v>2</v>
      </c>
      <c r="D7" s="1" t="s">
        <v>3</v>
      </c>
    </row>
    <row r="9" spans="2:4" ht="15">
      <c r="B9" s="2" t="s">
        <v>4</v>
      </c>
      <c r="C9" s="2"/>
      <c r="D9" s="2"/>
    </row>
    <row r="10" spans="2:4" ht="15">
      <c r="B10" s="3"/>
      <c r="C10" s="3" t="s">
        <v>5</v>
      </c>
      <c r="D10" s="4" t="s">
        <v>4</v>
      </c>
    </row>
    <row r="11" spans="2:4" ht="15">
      <c r="B11" s="2" t="s">
        <v>11</v>
      </c>
      <c r="C11" s="2"/>
      <c r="D11" s="2"/>
    </row>
    <row r="12" spans="2:4" ht="15">
      <c r="B12" s="3"/>
      <c r="C12" s="3" t="s">
        <v>5</v>
      </c>
      <c r="D12" s="4" t="s">
        <v>11</v>
      </c>
    </row>
    <row r="13" spans="2:4" ht="15">
      <c r="B13" s="2" t="s">
        <v>35</v>
      </c>
      <c r="C13" s="2"/>
      <c r="D13" s="2"/>
    </row>
    <row r="14" spans="2:4" ht="15">
      <c r="B14" s="3"/>
      <c r="C14" s="3" t="s">
        <v>5</v>
      </c>
      <c r="D14" s="4" t="s">
        <v>35</v>
      </c>
    </row>
    <row r="15" spans="2:4" ht="15">
      <c r="B15" s="2" t="s">
        <v>36</v>
      </c>
      <c r="C15" s="2"/>
      <c r="D15" s="2"/>
    </row>
    <row r="16" spans="2:4" ht="15">
      <c r="B16" s="3"/>
      <c r="C16" s="3" t="s">
        <v>5</v>
      </c>
      <c r="D16" s="4" t="s">
        <v>36</v>
      </c>
    </row>
    <row r="17" spans="2:4" ht="15">
      <c r="B17" s="2" t="s">
        <v>90</v>
      </c>
      <c r="C17" s="2"/>
      <c r="D17" s="2"/>
    </row>
    <row r="18" spans="2:4" ht="15">
      <c r="B18" s="3"/>
      <c r="C18" s="3" t="s">
        <v>5</v>
      </c>
      <c r="D18" s="4" t="s">
        <v>90</v>
      </c>
    </row>
    <row r="19" spans="2:4" ht="15">
      <c r="B19" s="2" t="s">
        <v>107</v>
      </c>
      <c r="C19" s="2"/>
      <c r="D19" s="2"/>
    </row>
    <row r="20" spans="2:4" ht="15">
      <c r="B20" s="3"/>
      <c r="C20" s="3" t="s">
        <v>5</v>
      </c>
      <c r="D20" s="4" t="s">
        <v>107</v>
      </c>
    </row>
    <row r="21" spans="2:4" ht="15">
      <c r="B21" s="2" t="s">
        <v>123</v>
      </c>
      <c r="C21" s="2"/>
      <c r="D21" s="2"/>
    </row>
    <row r="22" spans="2:4" ht="15">
      <c r="B22" s="3"/>
      <c r="C22" s="3" t="s">
        <v>5</v>
      </c>
      <c r="D22" s="4" t="s">
        <v>123</v>
      </c>
    </row>
    <row r="23" spans="2:4" ht="15">
      <c r="B23" s="2" t="s">
        <v>135</v>
      </c>
      <c r="C23" s="2"/>
      <c r="D23" s="2"/>
    </row>
    <row r="24" spans="2:4" ht="15">
      <c r="B24" s="3"/>
      <c r="C24" s="3" t="s">
        <v>5</v>
      </c>
      <c r="D24" s="4" t="s">
        <v>135</v>
      </c>
    </row>
  </sheetData>
  <mergeCells count="1">
    <mergeCell ref="B3:D3"/>
  </mergeCells>
  <hyperlinks>
    <hyperlink ref="D10" location="'Summary'!R1C1" display="Summary" xr:uid="{00000000-0004-0000-0000-000000000000}"/>
    <hyperlink ref="D12" location="'Series Descriptions'!R1C1" display="Series Descriptions" xr:uid="{00000000-0004-0000-0000-000001000000}"/>
    <hyperlink ref="D14" location="'Sources'!R1C1" display="Sources" xr:uid="{00000000-0004-0000-0000-000002000000}"/>
    <hyperlink ref="D16" location="'Spending'!R1C1" display="Spending" xr:uid="{00000000-0004-0000-0000-000003000000}"/>
    <hyperlink ref="D18" location="'Revenue, Surplus measures'!R1C1" display="Revenue, Surplus measures" xr:uid="{00000000-0004-0000-0000-000004000000}"/>
    <hyperlink ref="D20" location="'Debt, Net Worth'!R1C1" display="Debt, Net Worth" xr:uid="{00000000-0004-0000-0000-000005000000}"/>
    <hyperlink ref="D22" location="'NZS Fund series'!R1C1" display="NZS Fund series" xr:uid="{00000000-0004-0000-0000-000006000000}"/>
    <hyperlink ref="D24" location="'Population'!R1C1" display="Population" xr:uid="{00000000-0004-0000-0000-00000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
  <sheetViews>
    <sheetView showGridLines="0" workbookViewId="0"/>
  </sheetViews>
  <sheetFormatPr defaultColWidth="9.15234375" defaultRowHeight="13" customHeight="1"/>
  <cols>
    <col min="1" max="8" width="9.15234375" style="5" customWidth="1"/>
    <col min="9" max="16384" width="9.15234375" style="5"/>
  </cols>
  <sheetData>
    <row r="1" spans="1:7" ht="20.05" customHeight="1">
      <c r="A1" s="6" t="s">
        <v>6</v>
      </c>
      <c r="B1" s="7"/>
      <c r="C1" s="7"/>
      <c r="D1" s="7"/>
      <c r="E1" s="7"/>
      <c r="F1" s="7"/>
      <c r="G1" s="8"/>
    </row>
    <row r="2" spans="1:7" ht="18" customHeight="1">
      <c r="A2" s="9" t="s">
        <v>7</v>
      </c>
      <c r="B2" s="10"/>
      <c r="C2" s="10"/>
      <c r="D2" s="10"/>
      <c r="E2" s="10"/>
      <c r="F2" s="10"/>
      <c r="G2" s="11"/>
    </row>
    <row r="3" spans="1:7" ht="17.25" customHeight="1">
      <c r="A3" s="12" t="s">
        <v>8</v>
      </c>
      <c r="B3" s="13"/>
      <c r="C3" s="14"/>
      <c r="D3" s="10"/>
      <c r="E3" s="10"/>
      <c r="F3" s="10"/>
      <c r="G3" s="11"/>
    </row>
    <row r="4" spans="1:7" ht="22.5" customHeight="1">
      <c r="A4" s="15" t="s">
        <v>9</v>
      </c>
      <c r="B4" s="10"/>
      <c r="C4" s="10"/>
      <c r="D4" s="11"/>
      <c r="E4" s="13"/>
      <c r="F4" s="13"/>
      <c r="G4" s="13"/>
    </row>
    <row r="5" spans="1:7" ht="13.75" customHeight="1">
      <c r="A5" s="14"/>
      <c r="B5" s="10"/>
      <c r="C5" s="10"/>
      <c r="D5" s="10"/>
      <c r="E5" s="10"/>
      <c r="F5" s="10"/>
      <c r="G5" s="11"/>
    </row>
    <row r="6" spans="1:7" ht="13.75" customHeight="1">
      <c r="A6" s="15" t="s">
        <v>10</v>
      </c>
      <c r="B6" s="10"/>
      <c r="C6" s="10"/>
      <c r="D6" s="10"/>
      <c r="E6" s="10"/>
      <c r="F6" s="10"/>
      <c r="G6" s="11"/>
    </row>
    <row r="7" spans="1:7" ht="13.75" customHeight="1">
      <c r="A7" s="16"/>
      <c r="B7" s="17"/>
      <c r="C7" s="17"/>
      <c r="D7" s="17"/>
      <c r="E7" s="17"/>
      <c r="F7" s="17"/>
      <c r="G7" s="18"/>
    </row>
    <row r="8" spans="1:7" ht="13.75" customHeight="1">
      <c r="A8" s="16"/>
      <c r="B8" s="17"/>
      <c r="C8" s="17"/>
      <c r="D8" s="17"/>
      <c r="E8" s="17"/>
      <c r="F8" s="17"/>
      <c r="G8" s="18"/>
    </row>
    <row r="9" spans="1:7" ht="13.75" customHeight="1">
      <c r="A9" s="16"/>
      <c r="B9" s="17"/>
      <c r="C9" s="17"/>
      <c r="D9" s="17"/>
      <c r="E9" s="17"/>
      <c r="F9" s="17"/>
      <c r="G9" s="18"/>
    </row>
    <row r="10" spans="1:7" ht="13.75" customHeight="1">
      <c r="A10" s="19"/>
      <c r="B10" s="20"/>
      <c r="C10" s="20"/>
      <c r="D10" s="20"/>
      <c r="E10" s="20"/>
      <c r="F10" s="20"/>
      <c r="G10" s="21"/>
    </row>
  </sheetData>
  <pageMargins left="0.7" right="0.7" top="0.75" bottom="0.75" header="0.3" footer="0.3"/>
  <pageSetup orientation="portrait"/>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59"/>
  <sheetViews>
    <sheetView showGridLines="0" workbookViewId="0"/>
  </sheetViews>
  <sheetFormatPr defaultColWidth="9.15234375" defaultRowHeight="13" customHeight="1"/>
  <cols>
    <col min="1" max="1" width="3.4609375" style="5" customWidth="1"/>
    <col min="2" max="2" width="37.84375" style="5" customWidth="1"/>
    <col min="3" max="3" width="15.84375" style="5" customWidth="1"/>
    <col min="4" max="4" width="17.84375" style="5" customWidth="1"/>
    <col min="5" max="5" width="13.4609375" style="5" customWidth="1"/>
    <col min="6" max="6" width="59.69140625" style="5" customWidth="1"/>
    <col min="7" max="7" width="9.15234375" style="5" customWidth="1"/>
    <col min="8" max="16384" width="9.15234375" style="5"/>
  </cols>
  <sheetData>
    <row r="1" spans="1:6" ht="16" customHeight="1">
      <c r="A1" s="22"/>
      <c r="B1" s="23" t="s">
        <v>11</v>
      </c>
      <c r="C1" s="24"/>
      <c r="D1" s="24"/>
      <c r="E1" s="24"/>
      <c r="F1" s="25"/>
    </row>
    <row r="2" spans="1:6" ht="13" customHeight="1">
      <c r="A2" s="16"/>
      <c r="B2" s="17"/>
      <c r="C2" s="17"/>
      <c r="D2" s="17"/>
      <c r="E2" s="17"/>
      <c r="F2" s="18"/>
    </row>
    <row r="3" spans="1:6" ht="13" customHeight="1">
      <c r="A3" s="16"/>
      <c r="B3" s="17"/>
      <c r="C3" s="17"/>
      <c r="D3" s="17"/>
      <c r="E3" s="17"/>
      <c r="F3" s="18"/>
    </row>
    <row r="4" spans="1:6" ht="13" customHeight="1">
      <c r="A4" s="16"/>
      <c r="B4" s="17"/>
      <c r="C4" s="17"/>
      <c r="D4" s="17"/>
      <c r="E4" s="17"/>
      <c r="F4" s="18"/>
    </row>
    <row r="5" spans="1:6" ht="13" customHeight="1">
      <c r="A5" s="16"/>
      <c r="B5" s="17"/>
      <c r="C5" s="17"/>
      <c r="D5" s="17"/>
      <c r="E5" s="17"/>
      <c r="F5" s="18"/>
    </row>
    <row r="6" spans="1:6" ht="13" customHeight="1">
      <c r="A6" s="16"/>
      <c r="B6" s="17"/>
      <c r="C6" s="17"/>
      <c r="D6" s="17"/>
      <c r="E6" s="17"/>
      <c r="F6" s="18"/>
    </row>
    <row r="7" spans="1:6" ht="13" customHeight="1">
      <c r="A7" s="16"/>
      <c r="B7" s="17"/>
      <c r="C7" s="17"/>
      <c r="D7" s="17"/>
      <c r="E7" s="17"/>
      <c r="F7" s="18"/>
    </row>
    <row r="8" spans="1:6" ht="13" customHeight="1">
      <c r="A8" s="16"/>
      <c r="B8" s="17"/>
      <c r="C8" s="17"/>
      <c r="D8" s="17"/>
      <c r="E8" s="17"/>
      <c r="F8" s="18"/>
    </row>
    <row r="9" spans="1:6" ht="13" customHeight="1">
      <c r="A9" s="16"/>
      <c r="B9" s="17"/>
      <c r="C9" s="17"/>
      <c r="D9" s="17"/>
      <c r="E9" s="17"/>
      <c r="F9" s="18"/>
    </row>
    <row r="10" spans="1:6" ht="13" customHeight="1">
      <c r="A10" s="16"/>
      <c r="B10" s="17"/>
      <c r="C10" s="17"/>
      <c r="D10" s="17"/>
      <c r="E10" s="17"/>
      <c r="F10" s="18"/>
    </row>
    <row r="11" spans="1:6" ht="13" customHeight="1">
      <c r="A11" s="16"/>
      <c r="B11" s="17"/>
      <c r="C11" s="17"/>
      <c r="D11" s="17"/>
      <c r="E11" s="17"/>
      <c r="F11" s="18"/>
    </row>
    <row r="12" spans="1:6" ht="13" customHeight="1">
      <c r="A12" s="16"/>
      <c r="B12" s="17"/>
      <c r="C12" s="17"/>
      <c r="D12" s="17"/>
      <c r="E12" s="17"/>
      <c r="F12" s="18"/>
    </row>
    <row r="13" spans="1:6" ht="13" customHeight="1">
      <c r="A13" s="16"/>
      <c r="B13" s="17"/>
      <c r="C13" s="17"/>
      <c r="D13" s="17"/>
      <c r="E13" s="17"/>
      <c r="F13" s="18"/>
    </row>
    <row r="14" spans="1:6" ht="13" customHeight="1">
      <c r="A14" s="16"/>
      <c r="B14" s="17"/>
      <c r="C14" s="17"/>
      <c r="D14" s="17"/>
      <c r="E14" s="17"/>
      <c r="F14" s="18"/>
    </row>
    <row r="15" spans="1:6" ht="13" customHeight="1">
      <c r="A15" s="16"/>
      <c r="B15" s="17"/>
      <c r="C15" s="17"/>
      <c r="D15" s="17"/>
      <c r="E15" s="17"/>
      <c r="F15" s="18"/>
    </row>
    <row r="16" spans="1:6" ht="13" customHeight="1">
      <c r="A16" s="16"/>
      <c r="B16" s="17"/>
      <c r="C16" s="17"/>
      <c r="D16" s="17"/>
      <c r="E16" s="17"/>
      <c r="F16" s="18"/>
    </row>
    <row r="17" spans="1:6" ht="13" customHeight="1">
      <c r="A17" s="16"/>
      <c r="B17" s="17"/>
      <c r="C17" s="17"/>
      <c r="D17" s="17"/>
      <c r="E17" s="17"/>
      <c r="F17" s="18"/>
    </row>
    <row r="18" spans="1:6" ht="13" customHeight="1">
      <c r="A18" s="16"/>
      <c r="B18" s="17"/>
      <c r="C18" s="17"/>
      <c r="D18" s="17"/>
      <c r="E18" s="17"/>
      <c r="F18" s="18"/>
    </row>
    <row r="19" spans="1:6" ht="13" customHeight="1">
      <c r="A19" s="16"/>
      <c r="B19" s="17"/>
      <c r="C19" s="17"/>
      <c r="D19" s="17"/>
      <c r="E19" s="17"/>
      <c r="F19" s="18"/>
    </row>
    <row r="20" spans="1:6" ht="13" customHeight="1">
      <c r="A20" s="16"/>
      <c r="B20" s="17"/>
      <c r="C20" s="17"/>
      <c r="D20" s="17"/>
      <c r="E20" s="17"/>
      <c r="F20" s="18"/>
    </row>
    <row r="21" spans="1:6" ht="13" customHeight="1">
      <c r="A21" s="16"/>
      <c r="B21" s="17"/>
      <c r="C21" s="17"/>
      <c r="D21" s="17"/>
      <c r="E21" s="17"/>
      <c r="F21" s="18"/>
    </row>
    <row r="22" spans="1:6" ht="13" customHeight="1">
      <c r="A22" s="16"/>
      <c r="B22" s="17"/>
      <c r="C22" s="17"/>
      <c r="D22" s="17"/>
      <c r="E22" s="17"/>
      <c r="F22" s="18"/>
    </row>
    <row r="23" spans="1:6" ht="13" customHeight="1">
      <c r="A23" s="16"/>
      <c r="B23" s="17"/>
      <c r="C23" s="17"/>
      <c r="D23" s="17"/>
      <c r="E23" s="17"/>
      <c r="F23" s="18"/>
    </row>
    <row r="24" spans="1:6" ht="13" customHeight="1">
      <c r="A24" s="16"/>
      <c r="B24" s="17"/>
      <c r="C24" s="17"/>
      <c r="D24" s="17"/>
      <c r="E24" s="17"/>
      <c r="F24" s="18"/>
    </row>
    <row r="25" spans="1:6" ht="13" customHeight="1">
      <c r="A25" s="16"/>
      <c r="B25" s="17"/>
      <c r="C25" s="17"/>
      <c r="D25" s="17"/>
      <c r="E25" s="17"/>
      <c r="F25" s="18"/>
    </row>
    <row r="26" spans="1:6" ht="13" customHeight="1">
      <c r="A26" s="16"/>
      <c r="B26" s="17"/>
      <c r="C26" s="17"/>
      <c r="D26" s="17"/>
      <c r="E26" s="17"/>
      <c r="F26" s="18"/>
    </row>
    <row r="27" spans="1:6" ht="13" customHeight="1">
      <c r="A27" s="16"/>
      <c r="B27" s="17"/>
      <c r="C27" s="17"/>
      <c r="D27" s="17"/>
      <c r="E27" s="17"/>
      <c r="F27" s="18"/>
    </row>
    <row r="28" spans="1:6" ht="13" customHeight="1">
      <c r="A28" s="16"/>
      <c r="B28" s="17"/>
      <c r="C28" s="17"/>
      <c r="D28" s="17"/>
      <c r="E28" s="17"/>
      <c r="F28" s="18"/>
    </row>
    <row r="29" spans="1:6" ht="13" customHeight="1">
      <c r="A29" s="16"/>
      <c r="B29" s="17"/>
      <c r="C29" s="17"/>
      <c r="D29" s="17"/>
      <c r="E29" s="17"/>
      <c r="F29" s="18"/>
    </row>
    <row r="30" spans="1:6" ht="13" customHeight="1">
      <c r="A30" s="16"/>
      <c r="B30" s="17"/>
      <c r="C30" s="17"/>
      <c r="D30" s="17"/>
      <c r="E30" s="17"/>
      <c r="F30" s="18"/>
    </row>
    <row r="31" spans="1:6" ht="13" customHeight="1">
      <c r="A31" s="16"/>
      <c r="B31" s="17"/>
      <c r="C31" s="17"/>
      <c r="D31" s="17"/>
      <c r="E31" s="17"/>
      <c r="F31" s="18"/>
    </row>
    <row r="32" spans="1:6" ht="13" customHeight="1">
      <c r="A32" s="16"/>
      <c r="B32" s="17"/>
      <c r="C32" s="17"/>
      <c r="D32" s="17"/>
      <c r="E32" s="17"/>
      <c r="F32" s="18"/>
    </row>
    <row r="33" spans="1:6" ht="13" customHeight="1">
      <c r="A33" s="16"/>
      <c r="B33" s="17"/>
      <c r="C33" s="17"/>
      <c r="D33" s="17"/>
      <c r="E33" s="17"/>
      <c r="F33" s="18"/>
    </row>
    <row r="34" spans="1:6" ht="13" customHeight="1">
      <c r="A34" s="16"/>
      <c r="B34" s="17"/>
      <c r="C34" s="17"/>
      <c r="D34" s="17"/>
      <c r="E34" s="17"/>
      <c r="F34" s="18"/>
    </row>
    <row r="35" spans="1:6" ht="13" customHeight="1">
      <c r="A35" s="16"/>
      <c r="B35" s="17"/>
      <c r="C35" s="17"/>
      <c r="D35" s="17"/>
      <c r="E35" s="17"/>
      <c r="F35" s="18"/>
    </row>
    <row r="36" spans="1:6" ht="13" customHeight="1">
      <c r="A36" s="16"/>
      <c r="B36" s="17"/>
      <c r="C36" s="17"/>
      <c r="D36" s="17"/>
      <c r="E36" s="17"/>
      <c r="F36" s="18"/>
    </row>
    <row r="37" spans="1:6" ht="13" customHeight="1">
      <c r="A37" s="16"/>
      <c r="B37" s="17"/>
      <c r="C37" s="17"/>
      <c r="D37" s="17"/>
      <c r="E37" s="17"/>
      <c r="F37" s="18"/>
    </row>
    <row r="38" spans="1:6" ht="13" customHeight="1">
      <c r="A38" s="16"/>
      <c r="B38" s="17"/>
      <c r="C38" s="17"/>
      <c r="D38" s="17"/>
      <c r="E38" s="17"/>
      <c r="F38" s="18"/>
    </row>
    <row r="39" spans="1:6" ht="13" customHeight="1">
      <c r="A39" s="16"/>
      <c r="B39" s="17"/>
      <c r="C39" s="17"/>
      <c r="D39" s="17"/>
      <c r="E39" s="17"/>
      <c r="F39" s="18"/>
    </row>
    <row r="40" spans="1:6" ht="13" customHeight="1">
      <c r="A40" s="16"/>
      <c r="B40" s="17"/>
      <c r="C40" s="17"/>
      <c r="D40" s="17"/>
      <c r="E40" s="17"/>
      <c r="F40" s="18"/>
    </row>
    <row r="41" spans="1:6" ht="13" customHeight="1">
      <c r="A41" s="16"/>
      <c r="B41" s="17"/>
      <c r="C41" s="17"/>
      <c r="D41" s="17"/>
      <c r="E41" s="17"/>
      <c r="F41" s="18"/>
    </row>
    <row r="42" spans="1:6" ht="13" customHeight="1">
      <c r="A42" s="16"/>
      <c r="B42" s="17"/>
      <c r="C42" s="17"/>
      <c r="D42" s="17"/>
      <c r="E42" s="17"/>
      <c r="F42" s="18"/>
    </row>
    <row r="43" spans="1:6" ht="13" customHeight="1">
      <c r="A43" s="16"/>
      <c r="B43" s="17"/>
      <c r="C43" s="17"/>
      <c r="D43" s="17"/>
      <c r="E43" s="17"/>
      <c r="F43" s="18"/>
    </row>
    <row r="44" spans="1:6" ht="13" customHeight="1">
      <c r="A44" s="16"/>
      <c r="B44" s="17"/>
      <c r="C44" s="17"/>
      <c r="D44" s="17"/>
      <c r="E44" s="17"/>
      <c r="F44" s="18"/>
    </row>
    <row r="45" spans="1:6" ht="13" customHeight="1">
      <c r="A45" s="16"/>
      <c r="B45" s="17"/>
      <c r="C45" s="17"/>
      <c r="D45" s="17"/>
      <c r="E45" s="17"/>
      <c r="F45" s="18"/>
    </row>
    <row r="46" spans="1:6" ht="13" customHeight="1">
      <c r="A46" s="16"/>
      <c r="B46" s="17"/>
      <c r="C46" s="17"/>
      <c r="D46" s="17"/>
      <c r="E46" s="17"/>
      <c r="F46" s="18"/>
    </row>
    <row r="47" spans="1:6" ht="13" customHeight="1">
      <c r="A47" s="16"/>
      <c r="B47" s="17"/>
      <c r="C47" s="17"/>
      <c r="D47" s="17"/>
      <c r="E47" s="17"/>
      <c r="F47" s="18"/>
    </row>
    <row r="48" spans="1:6" ht="13" customHeight="1">
      <c r="A48" s="16"/>
      <c r="B48" s="17"/>
      <c r="C48" s="17"/>
      <c r="D48" s="17"/>
      <c r="E48" s="17"/>
      <c r="F48" s="18"/>
    </row>
    <row r="49" spans="1:6" ht="13" customHeight="1">
      <c r="A49" s="16"/>
      <c r="B49" s="17"/>
      <c r="C49" s="17"/>
      <c r="D49" s="17"/>
      <c r="E49" s="17"/>
      <c r="F49" s="18"/>
    </row>
    <row r="50" spans="1:6" ht="13" customHeight="1">
      <c r="A50" s="16"/>
      <c r="B50" s="17"/>
      <c r="C50" s="17"/>
      <c r="D50" s="17"/>
      <c r="E50" s="17"/>
      <c r="F50" s="18"/>
    </row>
    <row r="51" spans="1:6" ht="13" customHeight="1">
      <c r="A51" s="16"/>
      <c r="B51" s="17"/>
      <c r="C51" s="17"/>
      <c r="D51" s="17"/>
      <c r="E51" s="17"/>
      <c r="F51" s="18"/>
    </row>
    <row r="52" spans="1:6" ht="13" customHeight="1">
      <c r="A52" s="16"/>
      <c r="B52" s="17"/>
      <c r="C52" s="17"/>
      <c r="D52" s="17"/>
      <c r="E52" s="17"/>
      <c r="F52" s="18"/>
    </row>
    <row r="53" spans="1:6" ht="13" customHeight="1">
      <c r="A53" s="16"/>
      <c r="B53" s="17"/>
      <c r="C53" s="17"/>
      <c r="D53" s="17"/>
      <c r="E53" s="17"/>
      <c r="F53" s="18"/>
    </row>
    <row r="54" spans="1:6" ht="13" customHeight="1">
      <c r="A54" s="16"/>
      <c r="B54" s="17"/>
      <c r="C54" s="17"/>
      <c r="D54" s="17"/>
      <c r="E54" s="17"/>
      <c r="F54" s="18"/>
    </row>
    <row r="55" spans="1:6" ht="13" customHeight="1">
      <c r="A55" s="16"/>
      <c r="B55" s="17"/>
      <c r="C55" s="17"/>
      <c r="D55" s="17"/>
      <c r="E55" s="17"/>
      <c r="F55" s="18"/>
    </row>
    <row r="56" spans="1:6" ht="13" customHeight="1">
      <c r="A56" s="16"/>
      <c r="B56" s="17"/>
      <c r="C56" s="17"/>
      <c r="D56" s="17"/>
      <c r="E56" s="17"/>
      <c r="F56" s="18"/>
    </row>
    <row r="57" spans="1:6" ht="13" customHeight="1">
      <c r="A57" s="16"/>
      <c r="B57" s="17"/>
      <c r="C57" s="17"/>
      <c r="D57" s="17"/>
      <c r="E57" s="17"/>
      <c r="F57" s="18"/>
    </row>
    <row r="58" spans="1:6" ht="13" customHeight="1">
      <c r="A58" s="16"/>
      <c r="B58" s="17"/>
      <c r="C58" s="17"/>
      <c r="D58" s="17"/>
      <c r="E58" s="17"/>
      <c r="F58" s="18"/>
    </row>
    <row r="59" spans="1:6" ht="13" customHeight="1">
      <c r="A59" s="16"/>
      <c r="B59" s="17"/>
      <c r="C59" s="17"/>
      <c r="D59" s="17"/>
      <c r="E59" s="17"/>
      <c r="F59" s="18"/>
    </row>
    <row r="60" spans="1:6" ht="13" customHeight="1">
      <c r="A60" s="16"/>
      <c r="B60" s="17"/>
      <c r="C60" s="17"/>
      <c r="D60" s="17"/>
      <c r="E60" s="17"/>
      <c r="F60" s="18"/>
    </row>
    <row r="61" spans="1:6" ht="13" customHeight="1">
      <c r="A61" s="16"/>
      <c r="B61" s="17"/>
      <c r="C61" s="17"/>
      <c r="D61" s="17"/>
      <c r="E61" s="17"/>
      <c r="F61" s="18"/>
    </row>
    <row r="62" spans="1:6" ht="13" customHeight="1">
      <c r="A62" s="16"/>
      <c r="B62" s="17"/>
      <c r="C62" s="17"/>
      <c r="D62" s="17"/>
      <c r="E62" s="17"/>
      <c r="F62" s="18"/>
    </row>
    <row r="63" spans="1:6" ht="13" customHeight="1">
      <c r="A63" s="16"/>
      <c r="B63" s="17"/>
      <c r="C63" s="17"/>
      <c r="D63" s="17"/>
      <c r="E63" s="17"/>
      <c r="F63" s="18"/>
    </row>
    <row r="64" spans="1:6" ht="13" customHeight="1">
      <c r="A64" s="16"/>
      <c r="B64" s="17"/>
      <c r="C64" s="17"/>
      <c r="D64" s="17"/>
      <c r="E64" s="17"/>
      <c r="F64" s="18"/>
    </row>
    <row r="65" spans="1:6" ht="13" customHeight="1">
      <c r="A65" s="16"/>
      <c r="B65" s="17"/>
      <c r="C65" s="17"/>
      <c r="D65" s="17"/>
      <c r="E65" s="17"/>
      <c r="F65" s="18"/>
    </row>
    <row r="66" spans="1:6" ht="13" customHeight="1">
      <c r="A66" s="16"/>
      <c r="B66" s="17"/>
      <c r="C66" s="17"/>
      <c r="D66" s="17"/>
      <c r="E66" s="17"/>
      <c r="F66" s="18"/>
    </row>
    <row r="67" spans="1:6" ht="13" customHeight="1">
      <c r="A67" s="16"/>
      <c r="B67" s="17"/>
      <c r="C67" s="17"/>
      <c r="D67" s="17"/>
      <c r="E67" s="17"/>
      <c r="F67" s="18"/>
    </row>
    <row r="68" spans="1:6" ht="13" customHeight="1">
      <c r="A68" s="16"/>
      <c r="B68" s="17"/>
      <c r="C68" s="17"/>
      <c r="D68" s="17"/>
      <c r="E68" s="17"/>
      <c r="F68" s="18"/>
    </row>
    <row r="69" spans="1:6" ht="13" customHeight="1">
      <c r="A69" s="16"/>
      <c r="B69" s="17"/>
      <c r="C69" s="17"/>
      <c r="D69" s="17"/>
      <c r="E69" s="17"/>
      <c r="F69" s="18"/>
    </row>
    <row r="70" spans="1:6" ht="13" customHeight="1">
      <c r="A70" s="16"/>
      <c r="B70" s="17"/>
      <c r="C70" s="17"/>
      <c r="D70" s="17"/>
      <c r="E70" s="17"/>
      <c r="F70" s="18"/>
    </row>
    <row r="71" spans="1:6" ht="13" customHeight="1">
      <c r="A71" s="16"/>
      <c r="B71" s="17"/>
      <c r="C71" s="17"/>
      <c r="D71" s="17"/>
      <c r="E71" s="17"/>
      <c r="F71" s="18"/>
    </row>
    <row r="72" spans="1:6" ht="13" customHeight="1">
      <c r="A72" s="16"/>
      <c r="B72" s="17"/>
      <c r="C72" s="17"/>
      <c r="D72" s="17"/>
      <c r="E72" s="17"/>
      <c r="F72" s="18"/>
    </row>
    <row r="73" spans="1:6" ht="13" customHeight="1">
      <c r="A73" s="16"/>
      <c r="B73" s="17"/>
      <c r="C73" s="17"/>
      <c r="D73" s="17"/>
      <c r="E73" s="17"/>
      <c r="F73" s="18"/>
    </row>
    <row r="74" spans="1:6" ht="13" customHeight="1">
      <c r="A74" s="16"/>
      <c r="B74" s="17"/>
      <c r="C74" s="17"/>
      <c r="D74" s="17"/>
      <c r="E74" s="17"/>
      <c r="F74" s="18"/>
    </row>
    <row r="75" spans="1:6" ht="13" customHeight="1">
      <c r="A75" s="16"/>
      <c r="B75" s="17"/>
      <c r="C75" s="17"/>
      <c r="D75" s="17"/>
      <c r="E75" s="17"/>
      <c r="F75" s="18"/>
    </row>
    <row r="76" spans="1:6" ht="13" customHeight="1">
      <c r="A76" s="16"/>
      <c r="B76" s="17"/>
      <c r="C76" s="17"/>
      <c r="D76" s="17"/>
      <c r="E76" s="17"/>
      <c r="F76" s="18"/>
    </row>
    <row r="77" spans="1:6" ht="13" customHeight="1">
      <c r="A77" s="16"/>
      <c r="B77" s="17"/>
      <c r="C77" s="17"/>
      <c r="D77" s="17"/>
      <c r="E77" s="17"/>
      <c r="F77" s="18"/>
    </row>
    <row r="78" spans="1:6" ht="13" customHeight="1">
      <c r="A78" s="16"/>
      <c r="B78" s="17"/>
      <c r="C78" s="17"/>
      <c r="D78" s="17"/>
      <c r="E78" s="17"/>
      <c r="F78" s="18"/>
    </row>
    <row r="79" spans="1:6" ht="13" customHeight="1">
      <c r="A79" s="16"/>
      <c r="B79" s="17"/>
      <c r="C79" s="17"/>
      <c r="D79" s="17"/>
      <c r="E79" s="17"/>
      <c r="F79" s="18"/>
    </row>
    <row r="80" spans="1:6" ht="13" customHeight="1">
      <c r="A80" s="16"/>
      <c r="B80" s="17"/>
      <c r="C80" s="17"/>
      <c r="D80" s="17"/>
      <c r="E80" s="17"/>
      <c r="F80" s="18"/>
    </row>
    <row r="81" spans="1:6" ht="13" customHeight="1">
      <c r="A81" s="16"/>
      <c r="B81" s="17"/>
      <c r="C81" s="17"/>
      <c r="D81" s="17"/>
      <c r="E81" s="17"/>
      <c r="F81" s="18"/>
    </row>
    <row r="82" spans="1:6" ht="13" customHeight="1">
      <c r="A82" s="16"/>
      <c r="B82" s="17"/>
      <c r="C82" s="17"/>
      <c r="D82" s="17"/>
      <c r="E82" s="17"/>
      <c r="F82" s="18"/>
    </row>
    <row r="83" spans="1:6" ht="13" customHeight="1">
      <c r="A83" s="16"/>
      <c r="B83" s="17"/>
      <c r="C83" s="17"/>
      <c r="D83" s="17"/>
      <c r="E83" s="17"/>
      <c r="F83" s="18"/>
    </row>
    <row r="84" spans="1:6" ht="13" customHeight="1">
      <c r="A84" s="16"/>
      <c r="B84" s="17"/>
      <c r="C84" s="17"/>
      <c r="D84" s="17"/>
      <c r="E84" s="17"/>
      <c r="F84" s="18"/>
    </row>
    <row r="85" spans="1:6" ht="13" customHeight="1">
      <c r="A85" s="16"/>
      <c r="B85" s="17"/>
      <c r="C85" s="17"/>
      <c r="D85" s="17"/>
      <c r="E85" s="17"/>
      <c r="F85" s="18"/>
    </row>
    <row r="86" spans="1:6" ht="13" customHeight="1">
      <c r="A86" s="16"/>
      <c r="B86" s="17"/>
      <c r="C86" s="17"/>
      <c r="D86" s="17"/>
      <c r="E86" s="17"/>
      <c r="F86" s="18"/>
    </row>
    <row r="87" spans="1:6" ht="13" customHeight="1">
      <c r="A87" s="16"/>
      <c r="B87" s="17"/>
      <c r="C87" s="17"/>
      <c r="D87" s="17"/>
      <c r="E87" s="17"/>
      <c r="F87" s="18"/>
    </row>
    <row r="88" spans="1:6" ht="13" customHeight="1">
      <c r="A88" s="16"/>
      <c r="B88" s="17"/>
      <c r="C88" s="17"/>
      <c r="D88" s="17"/>
      <c r="E88" s="17"/>
      <c r="F88" s="18"/>
    </row>
    <row r="89" spans="1:6" ht="13" customHeight="1">
      <c r="A89" s="16"/>
      <c r="B89" s="17"/>
      <c r="C89" s="17"/>
      <c r="D89" s="17"/>
      <c r="E89" s="17"/>
      <c r="F89" s="18"/>
    </row>
    <row r="90" spans="1:6" ht="13" customHeight="1">
      <c r="A90" s="16"/>
      <c r="B90" s="17"/>
      <c r="C90" s="17"/>
      <c r="D90" s="17"/>
      <c r="E90" s="17"/>
      <c r="F90" s="18"/>
    </row>
    <row r="91" spans="1:6" ht="13" customHeight="1">
      <c r="A91" s="16"/>
      <c r="B91" s="17"/>
      <c r="C91" s="17"/>
      <c r="D91" s="17"/>
      <c r="E91" s="17"/>
      <c r="F91" s="18"/>
    </row>
    <row r="92" spans="1:6" ht="13" customHeight="1">
      <c r="A92" s="16"/>
      <c r="B92" s="17"/>
      <c r="C92" s="17"/>
      <c r="D92" s="17"/>
      <c r="E92" s="17"/>
      <c r="F92" s="18"/>
    </row>
    <row r="93" spans="1:6" ht="13" customHeight="1">
      <c r="A93" s="16"/>
      <c r="B93" s="17"/>
      <c r="C93" s="17"/>
      <c r="D93" s="17"/>
      <c r="E93" s="17"/>
      <c r="F93" s="18"/>
    </row>
    <row r="94" spans="1:6" ht="13" customHeight="1">
      <c r="A94" s="16"/>
      <c r="B94" s="17"/>
      <c r="C94" s="17"/>
      <c r="D94" s="17"/>
      <c r="E94" s="17"/>
      <c r="F94" s="18"/>
    </row>
    <row r="95" spans="1:6" ht="13" customHeight="1">
      <c r="A95" s="16"/>
      <c r="B95" s="17"/>
      <c r="C95" s="17"/>
      <c r="D95" s="17"/>
      <c r="E95" s="17"/>
      <c r="F95" s="18"/>
    </row>
    <row r="96" spans="1:6" ht="13" customHeight="1">
      <c r="A96" s="16"/>
      <c r="B96" s="17"/>
      <c r="C96" s="17"/>
      <c r="D96" s="17"/>
      <c r="E96" s="17"/>
      <c r="F96" s="18"/>
    </row>
    <row r="97" spans="1:6" ht="13" customHeight="1">
      <c r="A97" s="16"/>
      <c r="B97" s="17"/>
      <c r="C97" s="17"/>
      <c r="D97" s="17"/>
      <c r="E97" s="17"/>
      <c r="F97" s="18"/>
    </row>
    <row r="98" spans="1:6" ht="13" customHeight="1">
      <c r="A98" s="16"/>
      <c r="B98" s="17"/>
      <c r="C98" s="17"/>
      <c r="D98" s="17"/>
      <c r="E98" s="17"/>
      <c r="F98" s="18"/>
    </row>
    <row r="99" spans="1:6" ht="13" customHeight="1">
      <c r="A99" s="16"/>
      <c r="B99" s="17"/>
      <c r="C99" s="17"/>
      <c r="D99" s="17"/>
      <c r="E99" s="17"/>
      <c r="F99" s="18"/>
    </row>
    <row r="100" spans="1:6" ht="13" customHeight="1">
      <c r="A100" s="16"/>
      <c r="B100" s="17"/>
      <c r="C100" s="17"/>
      <c r="D100" s="17"/>
      <c r="E100" s="17"/>
      <c r="F100" s="18"/>
    </row>
    <row r="101" spans="1:6" ht="13" customHeight="1">
      <c r="A101" s="16"/>
      <c r="B101" s="17"/>
      <c r="C101" s="17"/>
      <c r="D101" s="17"/>
      <c r="E101" s="17"/>
      <c r="F101" s="18"/>
    </row>
    <row r="102" spans="1:6" ht="13" customHeight="1">
      <c r="A102" s="16"/>
      <c r="B102" s="17"/>
      <c r="C102" s="17"/>
      <c r="D102" s="17"/>
      <c r="E102" s="17"/>
      <c r="F102" s="18"/>
    </row>
    <row r="103" spans="1:6" ht="13" customHeight="1">
      <c r="A103" s="16"/>
      <c r="B103" s="17"/>
      <c r="C103" s="17"/>
      <c r="D103" s="17"/>
      <c r="E103" s="17"/>
      <c r="F103" s="18"/>
    </row>
    <row r="104" spans="1:6" ht="13" customHeight="1">
      <c r="A104" s="16"/>
      <c r="B104" s="17"/>
      <c r="C104" s="17"/>
      <c r="D104" s="17"/>
      <c r="E104" s="17"/>
      <c r="F104" s="18"/>
    </row>
    <row r="105" spans="1:6" ht="13" customHeight="1">
      <c r="A105" s="16"/>
      <c r="B105" s="17"/>
      <c r="C105" s="17"/>
      <c r="D105" s="17"/>
      <c r="E105" s="17"/>
      <c r="F105" s="18"/>
    </row>
    <row r="106" spans="1:6" ht="13" customHeight="1">
      <c r="A106" s="16"/>
      <c r="B106" s="17"/>
      <c r="C106" s="17"/>
      <c r="D106" s="17"/>
      <c r="E106" s="17"/>
      <c r="F106" s="18"/>
    </row>
    <row r="107" spans="1:6" ht="13" customHeight="1">
      <c r="A107" s="16"/>
      <c r="B107" s="17"/>
      <c r="C107" s="17"/>
      <c r="D107" s="17"/>
      <c r="E107" s="17"/>
      <c r="F107" s="18"/>
    </row>
    <row r="108" spans="1:6" ht="13" customHeight="1">
      <c r="A108" s="16"/>
      <c r="B108" s="17"/>
      <c r="C108" s="17"/>
      <c r="D108" s="17"/>
      <c r="E108" s="17"/>
      <c r="F108" s="18"/>
    </row>
    <row r="109" spans="1:6" ht="13" customHeight="1">
      <c r="A109" s="16"/>
      <c r="B109" s="17"/>
      <c r="C109" s="17"/>
      <c r="D109" s="17"/>
      <c r="E109" s="17"/>
      <c r="F109" s="18"/>
    </row>
    <row r="110" spans="1:6" ht="13" customHeight="1">
      <c r="A110" s="16"/>
      <c r="B110" s="17"/>
      <c r="C110" s="17"/>
      <c r="D110" s="17"/>
      <c r="E110" s="17"/>
      <c r="F110" s="18"/>
    </row>
    <row r="111" spans="1:6" ht="13" customHeight="1">
      <c r="A111" s="16"/>
      <c r="B111" s="17"/>
      <c r="C111" s="17"/>
      <c r="D111" s="17"/>
      <c r="E111" s="17"/>
      <c r="F111" s="18"/>
    </row>
    <row r="112" spans="1:6" ht="13" customHeight="1">
      <c r="A112" s="16"/>
      <c r="B112" s="17"/>
      <c r="C112" s="17"/>
      <c r="D112" s="17"/>
      <c r="E112" s="17"/>
      <c r="F112" s="18"/>
    </row>
    <row r="113" spans="1:6" ht="13" customHeight="1">
      <c r="A113" s="16"/>
      <c r="B113" s="17"/>
      <c r="C113" s="17"/>
      <c r="D113" s="17"/>
      <c r="E113" s="17"/>
      <c r="F113" s="18"/>
    </row>
    <row r="114" spans="1:6" ht="13" customHeight="1">
      <c r="A114" s="16"/>
      <c r="B114" s="17"/>
      <c r="C114" s="17"/>
      <c r="D114" s="17"/>
      <c r="E114" s="17"/>
      <c r="F114" s="18"/>
    </row>
    <row r="115" spans="1:6" ht="13" customHeight="1">
      <c r="A115" s="16"/>
      <c r="B115" s="17"/>
      <c r="C115" s="17"/>
      <c r="D115" s="17"/>
      <c r="E115" s="17"/>
      <c r="F115" s="18"/>
    </row>
    <row r="116" spans="1:6" ht="13" customHeight="1">
      <c r="A116" s="16"/>
      <c r="B116" s="17"/>
      <c r="C116" s="17"/>
      <c r="D116" s="17"/>
      <c r="E116" s="17"/>
      <c r="F116" s="18"/>
    </row>
    <row r="117" spans="1:6" ht="13" customHeight="1">
      <c r="A117" s="16"/>
      <c r="B117" s="17"/>
      <c r="C117" s="17"/>
      <c r="D117" s="17"/>
      <c r="E117" s="17"/>
      <c r="F117" s="18"/>
    </row>
    <row r="118" spans="1:6" ht="13" customHeight="1">
      <c r="A118" s="16"/>
      <c r="B118" s="17"/>
      <c r="C118" s="17"/>
      <c r="D118" s="17"/>
      <c r="E118" s="17"/>
      <c r="F118" s="18"/>
    </row>
    <row r="119" spans="1:6" ht="13" customHeight="1">
      <c r="A119" s="16"/>
      <c r="B119" s="17"/>
      <c r="C119" s="17"/>
      <c r="D119" s="17"/>
      <c r="E119" s="17"/>
      <c r="F119" s="18"/>
    </row>
    <row r="120" spans="1:6" ht="13" customHeight="1">
      <c r="A120" s="16"/>
      <c r="B120" s="17"/>
      <c r="C120" s="17"/>
      <c r="D120" s="17"/>
      <c r="E120" s="17"/>
      <c r="F120" s="18"/>
    </row>
    <row r="121" spans="1:6" ht="13" customHeight="1">
      <c r="A121" s="16"/>
      <c r="B121" s="17"/>
      <c r="C121" s="17"/>
      <c r="D121" s="17"/>
      <c r="E121" s="17"/>
      <c r="F121" s="18"/>
    </row>
    <row r="122" spans="1:6" ht="13" customHeight="1">
      <c r="A122" s="16"/>
      <c r="B122" s="17"/>
      <c r="C122" s="17"/>
      <c r="D122" s="17"/>
      <c r="E122" s="17"/>
      <c r="F122" s="18"/>
    </row>
    <row r="123" spans="1:6" ht="13" customHeight="1">
      <c r="A123" s="16"/>
      <c r="B123" s="17"/>
      <c r="C123" s="17"/>
      <c r="D123" s="17"/>
      <c r="E123" s="17"/>
      <c r="F123" s="18"/>
    </row>
    <row r="124" spans="1:6" ht="13" customHeight="1">
      <c r="A124" s="16"/>
      <c r="B124" s="17"/>
      <c r="C124" s="17"/>
      <c r="D124" s="17"/>
      <c r="E124" s="17"/>
      <c r="F124" s="18"/>
    </row>
    <row r="125" spans="1:6" ht="13" customHeight="1">
      <c r="A125" s="16"/>
      <c r="B125" s="17"/>
      <c r="C125" s="17"/>
      <c r="D125" s="17"/>
      <c r="E125" s="17"/>
      <c r="F125" s="18"/>
    </row>
    <row r="126" spans="1:6" ht="13" customHeight="1">
      <c r="A126" s="16"/>
      <c r="B126" s="17"/>
      <c r="C126" s="17"/>
      <c r="D126" s="17"/>
      <c r="E126" s="17"/>
      <c r="F126" s="18"/>
    </row>
    <row r="127" spans="1:6" ht="13" customHeight="1">
      <c r="A127" s="16"/>
      <c r="B127" s="17"/>
      <c r="C127" s="17"/>
      <c r="D127" s="17"/>
      <c r="E127" s="17"/>
      <c r="F127" s="18"/>
    </row>
    <row r="128" spans="1:6" ht="13" customHeight="1">
      <c r="A128" s="16"/>
      <c r="B128" s="17"/>
      <c r="C128" s="17"/>
      <c r="D128" s="17"/>
      <c r="E128" s="17"/>
      <c r="F128" s="18"/>
    </row>
    <row r="129" spans="1:6" ht="13" customHeight="1">
      <c r="A129" s="16"/>
      <c r="B129" s="17"/>
      <c r="C129" s="17"/>
      <c r="D129" s="17"/>
      <c r="E129" s="17"/>
      <c r="F129" s="18"/>
    </row>
    <row r="130" spans="1:6" ht="13" customHeight="1">
      <c r="A130" s="16"/>
      <c r="B130" s="17"/>
      <c r="C130" s="17"/>
      <c r="D130" s="17"/>
      <c r="E130" s="17"/>
      <c r="F130" s="18"/>
    </row>
    <row r="131" spans="1:6" ht="13" customHeight="1">
      <c r="A131" s="16"/>
      <c r="B131" s="17"/>
      <c r="C131" s="17"/>
      <c r="D131" s="17"/>
      <c r="E131" s="17"/>
      <c r="F131" s="18"/>
    </row>
    <row r="132" spans="1:6" ht="13" customHeight="1">
      <c r="A132" s="16"/>
      <c r="B132" s="17"/>
      <c r="C132" s="17"/>
      <c r="D132" s="17"/>
      <c r="E132" s="17"/>
      <c r="F132" s="18"/>
    </row>
    <row r="133" spans="1:6" ht="13" customHeight="1">
      <c r="A133" s="16"/>
      <c r="B133" s="17"/>
      <c r="C133" s="17"/>
      <c r="D133" s="17"/>
      <c r="E133" s="17"/>
      <c r="F133" s="18"/>
    </row>
    <row r="134" spans="1:6" ht="13" customHeight="1">
      <c r="A134" s="16"/>
      <c r="B134" s="17"/>
      <c r="C134" s="17"/>
      <c r="D134" s="17"/>
      <c r="E134" s="17"/>
      <c r="F134" s="18"/>
    </row>
    <row r="135" spans="1:6" ht="13" customHeight="1">
      <c r="A135" s="16"/>
      <c r="B135" s="17"/>
      <c r="C135" s="17"/>
      <c r="D135" s="17"/>
      <c r="E135" s="17"/>
      <c r="F135" s="18"/>
    </row>
    <row r="136" spans="1:6" ht="13" customHeight="1">
      <c r="A136" s="16"/>
      <c r="B136" s="17"/>
      <c r="C136" s="17"/>
      <c r="D136" s="17"/>
      <c r="E136" s="17"/>
      <c r="F136" s="18"/>
    </row>
    <row r="137" spans="1:6" ht="13" customHeight="1">
      <c r="A137" s="16"/>
      <c r="B137" s="17"/>
      <c r="C137" s="17"/>
      <c r="D137" s="17"/>
      <c r="E137" s="17"/>
      <c r="F137" s="18"/>
    </row>
    <row r="138" spans="1:6" ht="13" customHeight="1">
      <c r="A138" s="16"/>
      <c r="B138" s="17"/>
      <c r="C138" s="17"/>
      <c r="D138" s="17"/>
      <c r="E138" s="17"/>
      <c r="F138" s="18"/>
    </row>
    <row r="139" spans="1:6" ht="13" customHeight="1">
      <c r="A139" s="16"/>
      <c r="B139" s="17"/>
      <c r="C139" s="17"/>
      <c r="D139" s="17"/>
      <c r="E139" s="17"/>
      <c r="F139" s="18"/>
    </row>
    <row r="140" spans="1:6" ht="14.05" customHeight="1">
      <c r="A140" s="26" t="s">
        <v>12</v>
      </c>
      <c r="B140" s="17"/>
      <c r="C140" s="17"/>
      <c r="D140" s="17"/>
      <c r="E140" s="17"/>
      <c r="F140" s="18"/>
    </row>
    <row r="141" spans="1:6" ht="13" customHeight="1">
      <c r="A141" s="27"/>
      <c r="B141" s="28"/>
      <c r="C141" s="28"/>
      <c r="D141" s="28"/>
      <c r="E141" s="28"/>
      <c r="F141" s="29"/>
    </row>
    <row r="142" spans="1:6" ht="39.75" customHeight="1">
      <c r="A142" s="169" t="s">
        <v>13</v>
      </c>
      <c r="B142" s="170"/>
      <c r="C142" s="30" t="s">
        <v>14</v>
      </c>
      <c r="D142" s="30" t="s">
        <v>15</v>
      </c>
      <c r="E142" s="31" t="s">
        <v>16</v>
      </c>
      <c r="F142" s="32" t="s">
        <v>17</v>
      </c>
    </row>
    <row r="143" spans="1:6" ht="14.05" customHeight="1">
      <c r="A143" s="33" t="s">
        <v>18</v>
      </c>
      <c r="B143" s="34"/>
      <c r="C143" s="34"/>
      <c r="D143" s="34"/>
      <c r="E143" s="35"/>
      <c r="F143" s="36"/>
    </row>
    <row r="144" spans="1:6" ht="15" customHeight="1">
      <c r="A144" s="37"/>
      <c r="B144" s="38" t="s">
        <v>19</v>
      </c>
      <c r="C144" s="39">
        <v>10528</v>
      </c>
      <c r="D144" s="39">
        <v>11473</v>
      </c>
      <c r="E144" s="39">
        <f t="shared" ref="E144:E153" si="0">C144-D144</f>
        <v>-945</v>
      </c>
      <c r="F144" s="40"/>
    </row>
    <row r="145" spans="1:6" ht="15" customHeight="1">
      <c r="A145" s="41"/>
      <c r="B145" s="38" t="s">
        <v>20</v>
      </c>
      <c r="C145" s="39">
        <v>4103</v>
      </c>
      <c r="D145" s="39">
        <v>4104</v>
      </c>
      <c r="E145" s="39">
        <f t="shared" si="0"/>
        <v>-1</v>
      </c>
      <c r="F145" s="40"/>
    </row>
    <row r="146" spans="1:6" ht="15" customHeight="1">
      <c r="A146" s="41"/>
      <c r="B146" s="38" t="s">
        <v>21</v>
      </c>
      <c r="C146" s="39">
        <v>4631</v>
      </c>
      <c r="D146" s="39">
        <v>4173</v>
      </c>
      <c r="E146" s="39">
        <f t="shared" si="0"/>
        <v>458</v>
      </c>
      <c r="F146" s="40"/>
    </row>
    <row r="147" spans="1:6" ht="15" customHeight="1">
      <c r="A147" s="41"/>
      <c r="B147" s="38" t="s">
        <v>22</v>
      </c>
      <c r="C147" s="39">
        <v>2104</v>
      </c>
      <c r="D147" s="39">
        <v>1673</v>
      </c>
      <c r="E147" s="39">
        <f t="shared" si="0"/>
        <v>431</v>
      </c>
      <c r="F147" s="40"/>
    </row>
    <row r="148" spans="1:6" ht="15" customHeight="1">
      <c r="A148" s="41"/>
      <c r="B148" s="38" t="s">
        <v>23</v>
      </c>
      <c r="C148" s="39">
        <v>1260</v>
      </c>
      <c r="D148" s="39">
        <v>1145</v>
      </c>
      <c r="E148" s="39">
        <f t="shared" si="0"/>
        <v>115</v>
      </c>
      <c r="F148" s="40"/>
    </row>
    <row r="149" spans="1:6" ht="15" customHeight="1">
      <c r="A149" s="41"/>
      <c r="B149" s="38" t="s">
        <v>24</v>
      </c>
      <c r="C149" s="39">
        <v>1163</v>
      </c>
      <c r="D149" s="39">
        <v>1049</v>
      </c>
      <c r="E149" s="39">
        <f t="shared" si="0"/>
        <v>114</v>
      </c>
      <c r="F149" s="40"/>
    </row>
    <row r="150" spans="1:6" ht="15" customHeight="1">
      <c r="A150" s="41"/>
      <c r="B150" s="38" t="s">
        <v>25</v>
      </c>
      <c r="C150" s="39">
        <v>805</v>
      </c>
      <c r="D150" s="39">
        <v>733</v>
      </c>
      <c r="E150" s="39">
        <f t="shared" si="0"/>
        <v>72</v>
      </c>
      <c r="F150" s="40"/>
    </row>
    <row r="151" spans="1:6" ht="15" customHeight="1">
      <c r="A151" s="41"/>
      <c r="B151" s="38" t="s">
        <v>26</v>
      </c>
      <c r="C151" s="39">
        <v>909</v>
      </c>
      <c r="D151" s="39">
        <v>653</v>
      </c>
      <c r="E151" s="39">
        <f t="shared" si="0"/>
        <v>256</v>
      </c>
      <c r="F151" s="40"/>
    </row>
    <row r="152" spans="1:6" ht="30" customHeight="1">
      <c r="A152" s="41"/>
      <c r="B152" s="38" t="s">
        <v>27</v>
      </c>
      <c r="C152" s="39">
        <v>114</v>
      </c>
      <c r="D152" s="39">
        <v>583</v>
      </c>
      <c r="E152" s="39">
        <f t="shared" si="0"/>
        <v>-469</v>
      </c>
      <c r="F152" s="42" t="s">
        <v>28</v>
      </c>
    </row>
    <row r="153" spans="1:6" ht="15" customHeight="1">
      <c r="A153" s="43"/>
      <c r="B153" s="38" t="s">
        <v>29</v>
      </c>
      <c r="C153" s="39">
        <v>3557</v>
      </c>
      <c r="D153" s="39">
        <v>3788</v>
      </c>
      <c r="E153" s="39">
        <f t="shared" si="0"/>
        <v>-231</v>
      </c>
      <c r="F153" s="44"/>
    </row>
    <row r="154" spans="1:6" ht="14.05" customHeight="1">
      <c r="A154" s="45"/>
      <c r="B154" s="46"/>
      <c r="C154" s="47"/>
      <c r="D154" s="47"/>
      <c r="E154" s="47"/>
      <c r="F154" s="48"/>
    </row>
    <row r="155" spans="1:6" ht="41.05" customHeight="1">
      <c r="A155" s="173" t="s">
        <v>30</v>
      </c>
      <c r="B155" s="174"/>
      <c r="C155" s="39">
        <v>29174</v>
      </c>
      <c r="D155" s="39">
        <v>28476</v>
      </c>
      <c r="E155" s="39">
        <f>C155-D155</f>
        <v>698</v>
      </c>
      <c r="F155" s="42" t="s">
        <v>31</v>
      </c>
    </row>
    <row r="156" spans="1:6" ht="14.05" customHeight="1">
      <c r="A156" s="45"/>
      <c r="B156" s="46"/>
      <c r="C156" s="47"/>
      <c r="D156" s="47"/>
      <c r="E156" s="47"/>
      <c r="F156" s="49"/>
    </row>
    <row r="157" spans="1:6" ht="14.05" customHeight="1">
      <c r="A157" s="50" t="s">
        <v>32</v>
      </c>
      <c r="B157" s="51"/>
      <c r="C157" s="39">
        <v>29598</v>
      </c>
      <c r="D157" s="39">
        <v>29020</v>
      </c>
      <c r="E157" s="39">
        <f>C157-D157</f>
        <v>578</v>
      </c>
      <c r="F157" s="44"/>
    </row>
    <row r="158" spans="1:6" ht="14.05" customHeight="1">
      <c r="A158" s="52"/>
      <c r="B158" s="46"/>
      <c r="C158" s="47"/>
      <c r="D158" s="47"/>
      <c r="E158" s="47"/>
      <c r="F158" s="48"/>
    </row>
    <row r="159" spans="1:6" ht="47.5" customHeight="1">
      <c r="A159" s="171" t="s">
        <v>33</v>
      </c>
      <c r="B159" s="172"/>
      <c r="C159" s="53">
        <v>792</v>
      </c>
      <c r="D159" s="53">
        <v>755</v>
      </c>
      <c r="E159" s="53">
        <f>C159-D159</f>
        <v>37</v>
      </c>
      <c r="F159" s="54" t="s">
        <v>34</v>
      </c>
    </row>
  </sheetData>
  <mergeCells count="3">
    <mergeCell ref="A142:B142"/>
    <mergeCell ref="A159:B159"/>
    <mergeCell ref="A155:B155"/>
  </mergeCells>
  <pageMargins left="0.70866099999999999" right="0.70866099999999999" top="0.748031" bottom="0.748031" header="0.31496099999999999" footer="0.31496099999999999"/>
  <pageSetup scale="60" orientation="portrait"/>
  <headerFooter>
    <oddFooter>&amp;C&amp;"Helvetica Neue,Regular"&amp;12&amp;K000000&amp;P</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2"/>
  <sheetViews>
    <sheetView showGridLines="0" workbookViewId="0"/>
  </sheetViews>
  <sheetFormatPr defaultColWidth="9.15234375" defaultRowHeight="13" customHeight="1"/>
  <cols>
    <col min="1" max="10" width="9.15234375" style="5" customWidth="1"/>
    <col min="11" max="16384" width="9.15234375" style="5"/>
  </cols>
  <sheetData>
    <row r="1" spans="1:9" ht="16" customHeight="1">
      <c r="A1" s="55" t="s">
        <v>35</v>
      </c>
      <c r="B1" s="24"/>
      <c r="C1" s="24"/>
      <c r="D1" s="24"/>
      <c r="E1" s="24"/>
      <c r="F1" s="24"/>
      <c r="G1" s="24"/>
      <c r="H1" s="24"/>
      <c r="I1" s="25"/>
    </row>
    <row r="2" spans="1:9" ht="13" customHeight="1">
      <c r="A2" s="16"/>
      <c r="B2" s="17"/>
      <c r="C2" s="17"/>
      <c r="D2" s="17"/>
      <c r="E2" s="17"/>
      <c r="F2" s="17"/>
      <c r="G2" s="17"/>
      <c r="H2" s="17"/>
      <c r="I2" s="18"/>
    </row>
    <row r="3" spans="1:9" ht="13" customHeight="1">
      <c r="A3" s="56"/>
      <c r="B3" s="17"/>
      <c r="C3" s="17"/>
      <c r="D3" s="17"/>
      <c r="E3" s="17"/>
      <c r="F3" s="17"/>
      <c r="G3" s="17"/>
      <c r="H3" s="17"/>
      <c r="I3" s="18"/>
    </row>
    <row r="4" spans="1:9" ht="13" customHeight="1">
      <c r="A4" s="16"/>
      <c r="B4" s="17"/>
      <c r="C4" s="17"/>
      <c r="D4" s="17"/>
      <c r="E4" s="17"/>
      <c r="F4" s="17"/>
      <c r="G4" s="17"/>
      <c r="H4" s="17"/>
      <c r="I4" s="18"/>
    </row>
    <row r="5" spans="1:9" ht="13" customHeight="1">
      <c r="A5" s="16"/>
      <c r="B5" s="17"/>
      <c r="C5" s="17"/>
      <c r="D5" s="17"/>
      <c r="E5" s="17"/>
      <c r="F5" s="17"/>
      <c r="G5" s="17"/>
      <c r="H5" s="17"/>
      <c r="I5" s="18"/>
    </row>
    <row r="6" spans="1:9" ht="13" customHeight="1">
      <c r="A6" s="16"/>
      <c r="B6" s="17"/>
      <c r="C6" s="17"/>
      <c r="D6" s="17"/>
      <c r="E6" s="17"/>
      <c r="F6" s="17"/>
      <c r="G6" s="17"/>
      <c r="H6" s="17"/>
      <c r="I6" s="18"/>
    </row>
    <row r="7" spans="1:9" ht="13" customHeight="1">
      <c r="A7" s="16"/>
      <c r="B7" s="17"/>
      <c r="C7" s="17"/>
      <c r="D7" s="17"/>
      <c r="E7" s="17"/>
      <c r="F7" s="17"/>
      <c r="G7" s="17"/>
      <c r="H7" s="17"/>
      <c r="I7" s="18"/>
    </row>
    <row r="8" spans="1:9" ht="13" customHeight="1">
      <c r="A8" s="16"/>
      <c r="B8" s="17"/>
      <c r="C8" s="17"/>
      <c r="D8" s="17"/>
      <c r="E8" s="17"/>
      <c r="F8" s="17"/>
      <c r="G8" s="17"/>
      <c r="H8" s="17"/>
      <c r="I8" s="18"/>
    </row>
    <row r="9" spans="1:9" ht="13" customHeight="1">
      <c r="A9" s="16"/>
      <c r="B9" s="17"/>
      <c r="C9" s="17"/>
      <c r="D9" s="17"/>
      <c r="E9" s="17"/>
      <c r="F9" s="17"/>
      <c r="G9" s="17"/>
      <c r="H9" s="17"/>
      <c r="I9" s="18"/>
    </row>
    <row r="10" spans="1:9" ht="13" customHeight="1">
      <c r="A10" s="16"/>
      <c r="B10" s="17"/>
      <c r="C10" s="17"/>
      <c r="D10" s="17"/>
      <c r="E10" s="17"/>
      <c r="F10" s="17"/>
      <c r="G10" s="17"/>
      <c r="H10" s="17"/>
      <c r="I10" s="18"/>
    </row>
    <row r="11" spans="1:9" ht="13" customHeight="1">
      <c r="A11" s="16"/>
      <c r="B11" s="17"/>
      <c r="C11" s="17"/>
      <c r="D11" s="17"/>
      <c r="E11" s="17"/>
      <c r="F11" s="17"/>
      <c r="G11" s="17"/>
      <c r="H11" s="17"/>
      <c r="I11" s="18"/>
    </row>
    <row r="12" spans="1:9" ht="13" customHeight="1">
      <c r="A12" s="16"/>
      <c r="B12" s="17"/>
      <c r="C12" s="17"/>
      <c r="D12" s="17"/>
      <c r="E12" s="17"/>
      <c r="F12" s="17"/>
      <c r="G12" s="17"/>
      <c r="H12" s="17"/>
      <c r="I12" s="18"/>
    </row>
    <row r="13" spans="1:9" ht="13" customHeight="1">
      <c r="A13" s="16"/>
      <c r="B13" s="17"/>
      <c r="C13" s="17"/>
      <c r="D13" s="17"/>
      <c r="E13" s="17"/>
      <c r="F13" s="17"/>
      <c r="G13" s="17"/>
      <c r="H13" s="17"/>
      <c r="I13" s="18"/>
    </row>
    <row r="14" spans="1:9" ht="13" customHeight="1">
      <c r="A14" s="16"/>
      <c r="B14" s="17"/>
      <c r="C14" s="17"/>
      <c r="D14" s="17"/>
      <c r="E14" s="17"/>
      <c r="F14" s="17"/>
      <c r="G14" s="17"/>
      <c r="H14" s="17"/>
      <c r="I14" s="18"/>
    </row>
    <row r="15" spans="1:9" ht="13" customHeight="1">
      <c r="A15" s="16"/>
      <c r="B15" s="17"/>
      <c r="C15" s="17"/>
      <c r="D15" s="17"/>
      <c r="E15" s="17"/>
      <c r="F15" s="17"/>
      <c r="G15" s="17"/>
      <c r="H15" s="17"/>
      <c r="I15" s="18"/>
    </row>
    <row r="16" spans="1:9" ht="13" customHeight="1">
      <c r="A16" s="16"/>
      <c r="B16" s="17"/>
      <c r="C16" s="17"/>
      <c r="D16" s="17"/>
      <c r="E16" s="17"/>
      <c r="F16" s="17"/>
      <c r="G16" s="17"/>
      <c r="H16" s="17"/>
      <c r="I16" s="18"/>
    </row>
    <row r="17" spans="1:9" ht="13" customHeight="1">
      <c r="A17" s="16"/>
      <c r="B17" s="17"/>
      <c r="C17" s="17"/>
      <c r="D17" s="17"/>
      <c r="E17" s="17"/>
      <c r="F17" s="17"/>
      <c r="G17" s="17"/>
      <c r="H17" s="17"/>
      <c r="I17" s="18"/>
    </row>
    <row r="18" spans="1:9" ht="13" customHeight="1">
      <c r="A18" s="16"/>
      <c r="B18" s="17"/>
      <c r="C18" s="17"/>
      <c r="D18" s="17"/>
      <c r="E18" s="17"/>
      <c r="F18" s="17"/>
      <c r="G18" s="17"/>
      <c r="H18" s="17"/>
      <c r="I18" s="18"/>
    </row>
    <row r="19" spans="1:9" ht="13" customHeight="1">
      <c r="A19" s="16"/>
      <c r="B19" s="17"/>
      <c r="C19" s="17"/>
      <c r="D19" s="17"/>
      <c r="E19" s="17"/>
      <c r="F19" s="17"/>
      <c r="G19" s="17"/>
      <c r="H19" s="17"/>
      <c r="I19" s="18"/>
    </row>
    <row r="20" spans="1:9" ht="13" customHeight="1">
      <c r="A20" s="16"/>
      <c r="B20" s="17"/>
      <c r="C20" s="17"/>
      <c r="D20" s="17"/>
      <c r="E20" s="17"/>
      <c r="F20" s="17"/>
      <c r="G20" s="17"/>
      <c r="H20" s="17"/>
      <c r="I20" s="18"/>
    </row>
    <row r="21" spans="1:9" ht="13" customHeight="1">
      <c r="A21" s="16"/>
      <c r="B21" s="17"/>
      <c r="C21" s="17"/>
      <c r="D21" s="17"/>
      <c r="E21" s="17"/>
      <c r="F21" s="17"/>
      <c r="G21" s="17"/>
      <c r="H21" s="17"/>
      <c r="I21" s="18"/>
    </row>
    <row r="22" spans="1:9" ht="13" customHeight="1">
      <c r="A22" s="16"/>
      <c r="B22" s="17"/>
      <c r="C22" s="17"/>
      <c r="D22" s="17"/>
      <c r="E22" s="17"/>
      <c r="F22" s="17"/>
      <c r="G22" s="17"/>
      <c r="H22" s="17"/>
      <c r="I22" s="18"/>
    </row>
    <row r="23" spans="1:9" ht="13" customHeight="1">
      <c r="A23" s="16"/>
      <c r="B23" s="17"/>
      <c r="C23" s="17"/>
      <c r="D23" s="17"/>
      <c r="E23" s="17"/>
      <c r="F23" s="17"/>
      <c r="G23" s="17"/>
      <c r="H23" s="17"/>
      <c r="I23" s="18"/>
    </row>
    <row r="24" spans="1:9" ht="13" customHeight="1">
      <c r="A24" s="16"/>
      <c r="B24" s="17"/>
      <c r="C24" s="17"/>
      <c r="D24" s="17"/>
      <c r="E24" s="17"/>
      <c r="F24" s="17"/>
      <c r="G24" s="17"/>
      <c r="H24" s="17"/>
      <c r="I24" s="18"/>
    </row>
    <row r="25" spans="1:9" ht="13" customHeight="1">
      <c r="A25" s="16"/>
      <c r="B25" s="17"/>
      <c r="C25" s="17"/>
      <c r="D25" s="17"/>
      <c r="E25" s="17"/>
      <c r="F25" s="17"/>
      <c r="G25" s="17"/>
      <c r="H25" s="17"/>
      <c r="I25" s="18"/>
    </row>
    <row r="26" spans="1:9" ht="13" customHeight="1">
      <c r="A26" s="16"/>
      <c r="B26" s="17"/>
      <c r="C26" s="17"/>
      <c r="D26" s="17"/>
      <c r="E26" s="17"/>
      <c r="F26" s="17"/>
      <c r="G26" s="17"/>
      <c r="H26" s="17"/>
      <c r="I26" s="18"/>
    </row>
    <row r="27" spans="1:9" ht="13" customHeight="1">
      <c r="A27" s="16"/>
      <c r="B27" s="17"/>
      <c r="C27" s="17"/>
      <c r="D27" s="17"/>
      <c r="E27" s="17"/>
      <c r="F27" s="17"/>
      <c r="G27" s="17"/>
      <c r="H27" s="17"/>
      <c r="I27" s="18"/>
    </row>
    <row r="28" spans="1:9" ht="13" customHeight="1">
      <c r="A28" s="16"/>
      <c r="B28" s="17"/>
      <c r="C28" s="17"/>
      <c r="D28" s="17"/>
      <c r="E28" s="17"/>
      <c r="F28" s="17"/>
      <c r="G28" s="17"/>
      <c r="H28" s="17"/>
      <c r="I28" s="18"/>
    </row>
    <row r="29" spans="1:9" ht="13" customHeight="1">
      <c r="A29" s="16"/>
      <c r="B29" s="17"/>
      <c r="C29" s="17"/>
      <c r="D29" s="17"/>
      <c r="E29" s="17"/>
      <c r="F29" s="17"/>
      <c r="G29" s="17"/>
      <c r="H29" s="17"/>
      <c r="I29" s="18"/>
    </row>
    <row r="30" spans="1:9" ht="13" customHeight="1">
      <c r="A30" s="16"/>
      <c r="B30" s="17"/>
      <c r="C30" s="17"/>
      <c r="D30" s="17"/>
      <c r="E30" s="17"/>
      <c r="F30" s="17"/>
      <c r="G30" s="17"/>
      <c r="H30" s="17"/>
      <c r="I30" s="18"/>
    </row>
    <row r="31" spans="1:9" ht="13" customHeight="1">
      <c r="A31" s="16"/>
      <c r="B31" s="17"/>
      <c r="C31" s="17"/>
      <c r="D31" s="17"/>
      <c r="E31" s="17"/>
      <c r="F31" s="17"/>
      <c r="G31" s="17"/>
      <c r="H31" s="17"/>
      <c r="I31" s="18"/>
    </row>
    <row r="32" spans="1:9" ht="13" customHeight="1">
      <c r="A32" s="19"/>
      <c r="B32" s="20"/>
      <c r="C32" s="20"/>
      <c r="D32" s="20"/>
      <c r="E32" s="20"/>
      <c r="F32" s="20"/>
      <c r="G32" s="20"/>
      <c r="H32" s="20"/>
      <c r="I32" s="21"/>
    </row>
  </sheetData>
  <pageMargins left="0.7" right="0.7" top="0.75" bottom="0.75" header="0.3" footer="0.3"/>
  <pageSetup orientation="portrait"/>
  <headerFooter>
    <oddFooter>&amp;C&amp;"Helvetica Neue,Regular"&amp;12&amp;K000000&amp;P</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78"/>
  <sheetViews>
    <sheetView showGridLines="0" topLeftCell="A78" workbookViewId="0">
      <selection activeCell="E95" sqref="E95"/>
    </sheetView>
  </sheetViews>
  <sheetFormatPr defaultColWidth="8.84375" defaultRowHeight="13.5" customHeight="1"/>
  <cols>
    <col min="1" max="1" width="47.4609375" style="5" customWidth="1"/>
    <col min="2" max="2" width="7.4609375" style="203" customWidth="1"/>
    <col min="3" max="3" width="11.4609375" style="5" customWidth="1"/>
    <col min="4" max="4" width="9.3046875" style="5" customWidth="1"/>
    <col min="5" max="5" width="10" style="5" customWidth="1"/>
    <col min="6" max="6" width="3" style="5" customWidth="1"/>
    <col min="7" max="7" width="13.15234375" style="5" customWidth="1"/>
    <col min="8" max="8" width="10.69140625" style="5" customWidth="1"/>
    <col min="9" max="9" width="11.3046875" style="5" customWidth="1"/>
    <col min="10" max="10" width="14" style="5" customWidth="1"/>
    <col min="11" max="11" width="9" style="5" customWidth="1"/>
    <col min="12" max="12" width="10.4609375" style="5" customWidth="1"/>
    <col min="13" max="13" width="16.4609375" style="5" customWidth="1"/>
    <col min="14" max="14" width="19.69140625" style="5" customWidth="1"/>
    <col min="15" max="15" width="22" style="5" customWidth="1"/>
    <col min="16" max="16" width="10.84375" style="5" customWidth="1"/>
    <col min="17" max="17" width="10.4609375" style="5" customWidth="1"/>
    <col min="18" max="20" width="8.84375" style="5" customWidth="1"/>
    <col min="21" max="16384" width="8.84375" style="5"/>
  </cols>
  <sheetData>
    <row r="1" spans="1:19" ht="16" customHeight="1">
      <c r="A1" s="57" t="s">
        <v>36</v>
      </c>
      <c r="B1" s="62"/>
      <c r="C1" s="58"/>
      <c r="D1" s="58"/>
      <c r="E1" s="58"/>
      <c r="F1" s="58"/>
      <c r="G1" s="58"/>
      <c r="H1" s="58"/>
      <c r="I1" s="58"/>
      <c r="J1" s="58"/>
      <c r="K1" s="58"/>
      <c r="L1" s="58"/>
      <c r="M1" s="58"/>
      <c r="N1" s="58"/>
      <c r="O1" s="58"/>
      <c r="P1" s="58"/>
      <c r="Q1" s="58"/>
      <c r="R1" s="58"/>
      <c r="S1" s="58"/>
    </row>
    <row r="2" spans="1:19" ht="12.75" customHeight="1">
      <c r="A2" s="59"/>
      <c r="B2" s="62"/>
      <c r="C2" s="58"/>
      <c r="D2" s="58"/>
      <c r="E2" s="58"/>
      <c r="F2" s="58"/>
      <c r="G2" s="58"/>
      <c r="H2" s="58"/>
      <c r="I2" s="58"/>
      <c r="J2" s="58"/>
      <c r="K2" s="58"/>
      <c r="L2" s="58"/>
      <c r="M2" s="58"/>
      <c r="N2" s="58"/>
      <c r="O2" s="58"/>
      <c r="P2" s="58"/>
      <c r="Q2" s="58"/>
      <c r="R2" s="58"/>
      <c r="S2" s="58"/>
    </row>
    <row r="3" spans="1:19" ht="16.5" customHeight="1">
      <c r="A3" s="57" t="s">
        <v>37</v>
      </c>
      <c r="B3" s="62"/>
      <c r="C3" s="175" t="s">
        <v>38</v>
      </c>
      <c r="D3" s="177"/>
      <c r="E3" s="177"/>
      <c r="F3" s="58"/>
      <c r="G3" s="175" t="s">
        <v>39</v>
      </c>
      <c r="H3" s="177"/>
      <c r="I3" s="177"/>
      <c r="J3" s="177"/>
      <c r="K3" s="177"/>
      <c r="L3" s="177"/>
      <c r="M3" s="177"/>
      <c r="N3" s="177"/>
      <c r="O3" s="177"/>
      <c r="P3" s="177"/>
      <c r="Q3" s="177"/>
      <c r="R3" s="59"/>
      <c r="S3" s="58"/>
    </row>
    <row r="4" spans="1:19" ht="66" customHeight="1">
      <c r="A4" s="58"/>
      <c r="B4" s="62"/>
      <c r="C4" s="57" t="s">
        <v>40</v>
      </c>
      <c r="D4" s="57" t="s">
        <v>41</v>
      </c>
      <c r="E4" s="57" t="s">
        <v>42</v>
      </c>
      <c r="F4" s="60"/>
      <c r="G4" s="57" t="s">
        <v>19</v>
      </c>
      <c r="H4" s="57" t="s">
        <v>20</v>
      </c>
      <c r="I4" s="57" t="s">
        <v>21</v>
      </c>
      <c r="J4" s="57" t="s">
        <v>22</v>
      </c>
      <c r="K4" s="57" t="s">
        <v>23</v>
      </c>
      <c r="L4" s="57" t="s">
        <v>24</v>
      </c>
      <c r="M4" s="57" t="s">
        <v>25</v>
      </c>
      <c r="N4" s="57" t="s">
        <v>26</v>
      </c>
      <c r="O4" s="57" t="s">
        <v>43</v>
      </c>
      <c r="P4" s="57" t="s">
        <v>29</v>
      </c>
      <c r="Q4" s="57" t="s">
        <v>44</v>
      </c>
      <c r="R4" s="59"/>
      <c r="S4" s="58"/>
    </row>
    <row r="5" spans="1:19" ht="12.75" customHeight="1">
      <c r="A5" s="175" t="s">
        <v>45</v>
      </c>
      <c r="B5" s="62">
        <v>1972</v>
      </c>
      <c r="C5" s="61">
        <v>1682.8</v>
      </c>
      <c r="D5" s="61"/>
      <c r="E5" s="61"/>
      <c r="F5" s="61"/>
      <c r="G5" s="61">
        <v>391.9</v>
      </c>
      <c r="H5" s="61">
        <v>291.8</v>
      </c>
      <c r="I5" s="61">
        <v>335</v>
      </c>
      <c r="J5" s="61">
        <v>113.8</v>
      </c>
      <c r="K5" s="61">
        <v>32.200000000000003</v>
      </c>
      <c r="L5" s="61">
        <v>118.8</v>
      </c>
      <c r="M5" s="61">
        <v>144.4</v>
      </c>
      <c r="N5" s="61">
        <v>43.3</v>
      </c>
      <c r="O5" s="61">
        <v>131.6</v>
      </c>
      <c r="P5" s="61">
        <v>168</v>
      </c>
      <c r="Q5" s="61"/>
      <c r="R5" s="59"/>
      <c r="S5" s="61"/>
    </row>
    <row r="6" spans="1:19" ht="13" customHeight="1">
      <c r="A6" s="176"/>
      <c r="B6" s="62">
        <v>1973</v>
      </c>
      <c r="C6" s="61">
        <v>2006.2</v>
      </c>
      <c r="D6" s="61"/>
      <c r="E6" s="61"/>
      <c r="F6" s="61"/>
      <c r="G6" s="61">
        <v>527.29999999999995</v>
      </c>
      <c r="H6" s="61">
        <v>343.1</v>
      </c>
      <c r="I6" s="61">
        <v>376.8</v>
      </c>
      <c r="J6" s="61">
        <v>133.30000000000001</v>
      </c>
      <c r="K6" s="61">
        <v>39.799999999999997</v>
      </c>
      <c r="L6" s="61">
        <v>128.1</v>
      </c>
      <c r="M6" s="61">
        <v>183.1</v>
      </c>
      <c r="N6" s="61">
        <v>68.7</v>
      </c>
      <c r="O6" s="61">
        <v>143.5</v>
      </c>
      <c r="P6" s="61">
        <v>186.5</v>
      </c>
      <c r="Q6" s="61"/>
      <c r="R6" s="59"/>
      <c r="S6" s="61"/>
    </row>
    <row r="7" spans="1:19" ht="13" customHeight="1">
      <c r="A7" s="176"/>
      <c r="B7" s="62">
        <v>1974</v>
      </c>
      <c r="C7" s="61">
        <v>2303.9</v>
      </c>
      <c r="D7" s="61"/>
      <c r="E7" s="61"/>
      <c r="F7" s="61"/>
      <c r="G7" s="61">
        <v>646.79999999999995</v>
      </c>
      <c r="H7" s="61">
        <v>401.1</v>
      </c>
      <c r="I7" s="61">
        <v>440.2</v>
      </c>
      <c r="J7" s="61">
        <v>168</v>
      </c>
      <c r="K7" s="61">
        <v>46.3</v>
      </c>
      <c r="L7" s="61">
        <v>138.69999999999999</v>
      </c>
      <c r="M7" s="61">
        <v>168.7</v>
      </c>
      <c r="N7" s="61">
        <v>75.2</v>
      </c>
      <c r="O7" s="61">
        <v>194.8</v>
      </c>
      <c r="P7" s="61">
        <v>201.9</v>
      </c>
      <c r="Q7" s="61"/>
      <c r="R7" s="59"/>
      <c r="S7" s="61"/>
    </row>
    <row r="8" spans="1:19" ht="13" customHeight="1">
      <c r="A8" s="176"/>
      <c r="B8" s="62">
        <v>1975</v>
      </c>
      <c r="C8" s="61">
        <v>2977.7</v>
      </c>
      <c r="D8" s="61"/>
      <c r="E8" s="61"/>
      <c r="F8" s="61"/>
      <c r="G8" s="61">
        <v>789.5</v>
      </c>
      <c r="H8" s="61">
        <v>492.3</v>
      </c>
      <c r="I8" s="61">
        <v>526.6</v>
      </c>
      <c r="J8" s="61">
        <v>228.4</v>
      </c>
      <c r="K8" s="61">
        <v>61</v>
      </c>
      <c r="L8" s="61">
        <v>163</v>
      </c>
      <c r="M8" s="61">
        <v>211.2</v>
      </c>
      <c r="N8" s="61">
        <v>145.30000000000001</v>
      </c>
      <c r="O8" s="61">
        <v>313.5</v>
      </c>
      <c r="P8" s="61">
        <v>221.8</v>
      </c>
      <c r="Q8" s="61"/>
      <c r="R8" s="59"/>
      <c r="S8" s="61"/>
    </row>
    <row r="9" spans="1:19" ht="13" customHeight="1">
      <c r="A9" s="176"/>
      <c r="B9" s="62">
        <v>1976</v>
      </c>
      <c r="C9" s="61">
        <v>3562</v>
      </c>
      <c r="D9" s="61"/>
      <c r="E9" s="61"/>
      <c r="F9" s="61"/>
      <c r="G9" s="61">
        <v>997</v>
      </c>
      <c r="H9" s="61">
        <v>605.70000000000005</v>
      </c>
      <c r="I9" s="61">
        <v>627</v>
      </c>
      <c r="J9" s="61">
        <v>272.7</v>
      </c>
      <c r="K9" s="61">
        <v>77.8</v>
      </c>
      <c r="L9" s="61">
        <v>188.4</v>
      </c>
      <c r="M9" s="61">
        <v>274.8</v>
      </c>
      <c r="N9" s="61">
        <v>228.4</v>
      </c>
      <c r="O9" s="61">
        <v>494.1</v>
      </c>
      <c r="P9" s="61">
        <v>272.8</v>
      </c>
      <c r="Q9" s="61"/>
      <c r="R9" s="59"/>
      <c r="S9" s="61"/>
    </row>
    <row r="10" spans="1:19" ht="13" customHeight="1">
      <c r="A10" s="176"/>
      <c r="B10" s="62">
        <v>1977</v>
      </c>
      <c r="C10" s="61">
        <v>3956.9</v>
      </c>
      <c r="D10" s="61"/>
      <c r="E10" s="61"/>
      <c r="F10" s="61"/>
      <c r="G10" s="61">
        <v>1158.9000000000001</v>
      </c>
      <c r="H10" s="61">
        <v>689.1</v>
      </c>
      <c r="I10" s="61">
        <v>699.4</v>
      </c>
      <c r="J10" s="61">
        <v>315.2</v>
      </c>
      <c r="K10" s="61">
        <v>79.599999999999994</v>
      </c>
      <c r="L10" s="61">
        <v>210.7</v>
      </c>
      <c r="M10" s="61">
        <v>230.6</v>
      </c>
      <c r="N10" s="61">
        <v>293.2</v>
      </c>
      <c r="O10" s="61">
        <v>283.2</v>
      </c>
      <c r="P10" s="61">
        <v>371.3</v>
      </c>
      <c r="Q10" s="61"/>
      <c r="R10" s="59"/>
      <c r="S10" s="61"/>
    </row>
    <row r="11" spans="1:19" ht="13" customHeight="1">
      <c r="A11" s="176"/>
      <c r="B11" s="62">
        <v>1978</v>
      </c>
      <c r="C11" s="61">
        <v>4959.1000000000004</v>
      </c>
      <c r="D11" s="61"/>
      <c r="E11" s="61"/>
      <c r="F11" s="61"/>
      <c r="G11" s="61">
        <v>1569.3</v>
      </c>
      <c r="H11" s="61">
        <v>808.5</v>
      </c>
      <c r="I11" s="61">
        <v>807.5</v>
      </c>
      <c r="J11" s="61">
        <v>337.7</v>
      </c>
      <c r="K11" s="61">
        <v>107.5</v>
      </c>
      <c r="L11" s="61">
        <v>248.2</v>
      </c>
      <c r="M11" s="61">
        <v>247.6</v>
      </c>
      <c r="N11" s="61">
        <v>375.9</v>
      </c>
      <c r="O11" s="61">
        <v>368.7</v>
      </c>
      <c r="P11" s="61">
        <v>471.3</v>
      </c>
      <c r="Q11" s="61"/>
      <c r="R11" s="59"/>
      <c r="S11" s="61"/>
    </row>
    <row r="12" spans="1:19" ht="13" customHeight="1">
      <c r="A12" s="176"/>
      <c r="B12" s="62">
        <v>1979</v>
      </c>
      <c r="C12" s="61">
        <v>6099.5</v>
      </c>
      <c r="D12" s="61"/>
      <c r="E12" s="61"/>
      <c r="F12" s="61"/>
      <c r="G12" s="61">
        <v>1853.5</v>
      </c>
      <c r="H12" s="61">
        <v>980.1</v>
      </c>
      <c r="I12" s="61">
        <v>929.3</v>
      </c>
      <c r="J12" s="61">
        <v>420</v>
      </c>
      <c r="K12" s="61">
        <v>139.30000000000001</v>
      </c>
      <c r="L12" s="61">
        <v>293.2</v>
      </c>
      <c r="M12" s="61">
        <v>279.10000000000002</v>
      </c>
      <c r="N12" s="61">
        <v>486.1</v>
      </c>
      <c r="O12" s="61">
        <v>507.5</v>
      </c>
      <c r="P12" s="61">
        <v>595.79999999999995</v>
      </c>
      <c r="Q12" s="61"/>
      <c r="R12" s="59"/>
      <c r="S12" s="61"/>
    </row>
    <row r="13" spans="1:19" ht="13" customHeight="1">
      <c r="A13" s="176"/>
      <c r="B13" s="62">
        <v>1980</v>
      </c>
      <c r="C13" s="61">
        <v>6971.2</v>
      </c>
      <c r="D13" s="61"/>
      <c r="E13" s="61"/>
      <c r="F13" s="61"/>
      <c r="G13" s="61">
        <v>2175</v>
      </c>
      <c r="H13" s="61">
        <v>1136.2</v>
      </c>
      <c r="I13" s="61">
        <v>1009.3</v>
      </c>
      <c r="J13" s="61">
        <v>467.7</v>
      </c>
      <c r="K13" s="61">
        <v>164.7</v>
      </c>
      <c r="L13" s="61">
        <v>340.8</v>
      </c>
      <c r="M13" s="61">
        <v>265</v>
      </c>
      <c r="N13" s="61">
        <v>398.5</v>
      </c>
      <c r="O13" s="61">
        <v>486.6</v>
      </c>
      <c r="P13" s="61">
        <v>766.4</v>
      </c>
      <c r="Q13" s="61"/>
      <c r="R13" s="59"/>
      <c r="S13" s="61"/>
    </row>
    <row r="14" spans="1:19" ht="13" customHeight="1">
      <c r="A14" s="176"/>
      <c r="B14" s="62">
        <v>1981</v>
      </c>
      <c r="C14" s="61">
        <v>8517.2999999999993</v>
      </c>
      <c r="D14" s="61"/>
      <c r="E14" s="61"/>
      <c r="F14" s="61"/>
      <c r="G14" s="61">
        <v>2589.6999999999998</v>
      </c>
      <c r="H14" s="61">
        <v>1356.3</v>
      </c>
      <c r="I14" s="61">
        <v>1292</v>
      </c>
      <c r="J14" s="61">
        <v>568.4</v>
      </c>
      <c r="K14" s="61">
        <v>208.8</v>
      </c>
      <c r="L14" s="61">
        <v>446.4</v>
      </c>
      <c r="M14" s="61">
        <v>332.6</v>
      </c>
      <c r="N14" s="61">
        <v>434.7</v>
      </c>
      <c r="O14" s="61">
        <v>502.5</v>
      </c>
      <c r="P14" s="61">
        <v>896.9</v>
      </c>
      <c r="Q14" s="61"/>
      <c r="R14" s="59"/>
      <c r="S14" s="61"/>
    </row>
    <row r="15" spans="1:19" ht="13" customHeight="1">
      <c r="A15" s="176"/>
      <c r="B15" s="62">
        <v>1982</v>
      </c>
      <c r="C15" s="61">
        <v>10407.700000000001</v>
      </c>
      <c r="D15" s="61"/>
      <c r="E15" s="61"/>
      <c r="F15" s="61"/>
      <c r="G15" s="61">
        <v>3042.3</v>
      </c>
      <c r="H15" s="61">
        <v>1601.2</v>
      </c>
      <c r="I15" s="61">
        <v>1493.2</v>
      </c>
      <c r="J15" s="61">
        <v>673</v>
      </c>
      <c r="K15" s="61">
        <v>253.5</v>
      </c>
      <c r="L15" s="61">
        <v>581.1</v>
      </c>
      <c r="M15" s="61">
        <v>460.6</v>
      </c>
      <c r="N15" s="61">
        <v>652.4</v>
      </c>
      <c r="O15" s="61">
        <v>657.7</v>
      </c>
      <c r="P15" s="61">
        <v>1211</v>
      </c>
      <c r="Q15" s="61"/>
      <c r="R15" s="59"/>
      <c r="S15" s="61"/>
    </row>
    <row r="16" spans="1:19" ht="12.75" customHeight="1">
      <c r="A16" s="176"/>
      <c r="B16" s="62">
        <v>1983</v>
      </c>
      <c r="C16" s="61">
        <v>11956.4</v>
      </c>
      <c r="D16" s="61"/>
      <c r="E16" s="61"/>
      <c r="F16" s="61"/>
      <c r="G16" s="61">
        <v>3744.2</v>
      </c>
      <c r="H16" s="61">
        <v>1766</v>
      </c>
      <c r="I16" s="61">
        <v>1638.8</v>
      </c>
      <c r="J16" s="61">
        <v>707.1</v>
      </c>
      <c r="K16" s="61">
        <v>266.3</v>
      </c>
      <c r="L16" s="61">
        <v>644.1</v>
      </c>
      <c r="M16" s="61">
        <v>495.6</v>
      </c>
      <c r="N16" s="61">
        <v>742.1</v>
      </c>
      <c r="O16" s="61">
        <v>710.9</v>
      </c>
      <c r="P16" s="61">
        <v>1492.6</v>
      </c>
      <c r="Q16" s="61"/>
      <c r="R16" s="59"/>
      <c r="S16" s="61"/>
    </row>
    <row r="17" spans="1:19" ht="12.75" customHeight="1">
      <c r="A17" s="176"/>
      <c r="B17" s="62">
        <v>1984</v>
      </c>
      <c r="C17" s="61">
        <v>13424.6</v>
      </c>
      <c r="D17" s="61"/>
      <c r="E17" s="61"/>
      <c r="F17" s="61"/>
      <c r="G17" s="61">
        <v>4049.4</v>
      </c>
      <c r="H17" s="61">
        <v>1804.9</v>
      </c>
      <c r="I17" s="61">
        <v>1674.3</v>
      </c>
      <c r="J17" s="61">
        <v>729.2</v>
      </c>
      <c r="K17" s="61">
        <v>271.3</v>
      </c>
      <c r="L17" s="61">
        <v>660.2</v>
      </c>
      <c r="M17" s="61">
        <v>537.1</v>
      </c>
      <c r="N17" s="61">
        <v>896.2</v>
      </c>
      <c r="O17" s="61">
        <v>996.1</v>
      </c>
      <c r="P17" s="61">
        <v>2041.9</v>
      </c>
      <c r="Q17" s="61"/>
      <c r="R17" s="59"/>
      <c r="S17" s="61"/>
    </row>
    <row r="18" spans="1:19" ht="12.75" customHeight="1">
      <c r="A18" s="176"/>
      <c r="B18" s="62">
        <v>1985</v>
      </c>
      <c r="C18" s="61">
        <v>14533.9</v>
      </c>
      <c r="D18" s="61"/>
      <c r="E18" s="61"/>
      <c r="F18" s="61"/>
      <c r="G18" s="61">
        <v>4457.5</v>
      </c>
      <c r="H18" s="61">
        <v>1911.5</v>
      </c>
      <c r="I18" s="61">
        <v>1728.6</v>
      </c>
      <c r="J18" s="61">
        <v>807.5</v>
      </c>
      <c r="K18" s="61">
        <v>292.10000000000002</v>
      </c>
      <c r="L18" s="61">
        <v>745.1</v>
      </c>
      <c r="M18" s="61">
        <v>543.29999999999995</v>
      </c>
      <c r="N18" s="61">
        <v>873.8</v>
      </c>
      <c r="O18" s="61">
        <v>838.7</v>
      </c>
      <c r="P18" s="61">
        <v>2562.6</v>
      </c>
      <c r="Q18" s="61"/>
      <c r="R18" s="59"/>
      <c r="S18" s="61"/>
    </row>
    <row r="19" spans="1:19" ht="12.75" customHeight="1">
      <c r="A19" s="176"/>
      <c r="B19" s="62">
        <v>1986</v>
      </c>
      <c r="C19" s="61">
        <v>16987.2</v>
      </c>
      <c r="D19" s="61"/>
      <c r="E19" s="61"/>
      <c r="F19" s="61"/>
      <c r="G19" s="61">
        <v>5449.1</v>
      </c>
      <c r="H19" s="61">
        <v>2309</v>
      </c>
      <c r="I19" s="61">
        <v>2010.3</v>
      </c>
      <c r="J19" s="61">
        <v>1048.2</v>
      </c>
      <c r="K19" s="61">
        <v>391.1</v>
      </c>
      <c r="L19" s="61">
        <v>852.1</v>
      </c>
      <c r="M19" s="61">
        <v>865.6</v>
      </c>
      <c r="N19" s="61">
        <v>755.2</v>
      </c>
      <c r="O19" s="61">
        <v>460.8</v>
      </c>
      <c r="P19" s="61">
        <v>3340</v>
      </c>
      <c r="Q19" s="61"/>
      <c r="R19" s="59"/>
      <c r="S19" s="61"/>
    </row>
    <row r="20" spans="1:19" ht="12.75" customHeight="1">
      <c r="A20" s="176"/>
      <c r="B20" s="62" t="s">
        <v>46</v>
      </c>
      <c r="C20" s="61">
        <v>20823</v>
      </c>
      <c r="D20" s="61"/>
      <c r="E20" s="61"/>
      <c r="F20" s="61"/>
      <c r="G20" s="61">
        <v>6479.3</v>
      </c>
      <c r="H20" s="61">
        <v>2957.3</v>
      </c>
      <c r="I20" s="61">
        <v>2595.1999999999998</v>
      </c>
      <c r="J20" s="61">
        <v>1205.5999999999999</v>
      </c>
      <c r="K20" s="61">
        <v>520.6</v>
      </c>
      <c r="L20" s="61">
        <v>1072.0999999999999</v>
      </c>
      <c r="M20" s="61">
        <v>1039.4000000000001</v>
      </c>
      <c r="N20" s="61">
        <v>1007.5</v>
      </c>
      <c r="O20" s="61">
        <v>476.4</v>
      </c>
      <c r="P20" s="61">
        <v>4091.9</v>
      </c>
      <c r="Q20" s="61"/>
      <c r="R20" s="59"/>
      <c r="S20" s="61"/>
    </row>
    <row r="21" spans="1:19" ht="12.75" customHeight="1">
      <c r="A21" s="176"/>
      <c r="B21" s="62" t="s">
        <v>47</v>
      </c>
      <c r="C21" s="61">
        <v>24905.7</v>
      </c>
      <c r="D21" s="61"/>
      <c r="E21" s="61"/>
      <c r="F21" s="61"/>
      <c r="G21" s="61">
        <v>7791.9</v>
      </c>
      <c r="H21" s="61">
        <v>3387.5</v>
      </c>
      <c r="I21" s="61">
        <v>3118.2</v>
      </c>
      <c r="J21" s="61">
        <v>1798.2</v>
      </c>
      <c r="K21" s="61">
        <v>681.4</v>
      </c>
      <c r="L21" s="61">
        <v>1257.5999999999999</v>
      </c>
      <c r="M21" s="61">
        <v>654.79999999999995</v>
      </c>
      <c r="N21" s="61">
        <v>1006.6</v>
      </c>
      <c r="O21" s="61">
        <v>343</v>
      </c>
      <c r="P21" s="61">
        <v>4970.8999999999996</v>
      </c>
      <c r="Q21" s="61"/>
      <c r="R21" s="59"/>
      <c r="S21" s="61"/>
    </row>
    <row r="22" spans="1:19" ht="12.75" customHeight="1">
      <c r="A22" s="176"/>
      <c r="B22" s="62" t="s">
        <v>48</v>
      </c>
      <c r="C22" s="61">
        <v>26427.5</v>
      </c>
      <c r="D22" s="61"/>
      <c r="E22" s="61"/>
      <c r="F22" s="61"/>
      <c r="G22" s="61">
        <v>9123.2999999999993</v>
      </c>
      <c r="H22" s="61">
        <v>3639.3</v>
      </c>
      <c r="I22" s="61">
        <v>3569.2</v>
      </c>
      <c r="J22" s="61">
        <v>1886.1</v>
      </c>
      <c r="K22" s="61">
        <v>863.7</v>
      </c>
      <c r="L22" s="61">
        <v>1366.9</v>
      </c>
      <c r="M22" s="61">
        <v>672</v>
      </c>
      <c r="N22" s="61">
        <v>872.1</v>
      </c>
      <c r="O22" s="61">
        <v>355.7</v>
      </c>
      <c r="P22" s="61">
        <v>4492.5</v>
      </c>
      <c r="Q22" s="61"/>
      <c r="R22" s="59"/>
      <c r="S22" s="61"/>
    </row>
    <row r="23" spans="1:19" ht="12.75" customHeight="1">
      <c r="A23" s="175" t="s">
        <v>49</v>
      </c>
      <c r="B23" s="62" t="s">
        <v>50</v>
      </c>
      <c r="C23" s="61">
        <v>29294.400000000001</v>
      </c>
      <c r="D23" s="61"/>
      <c r="E23" s="61"/>
      <c r="F23" s="61"/>
      <c r="G23" s="61">
        <v>10319.799999999999</v>
      </c>
      <c r="H23" s="61">
        <v>3782.2</v>
      </c>
      <c r="I23" s="61">
        <v>4068.2</v>
      </c>
      <c r="J23" s="61">
        <v>2376.5</v>
      </c>
      <c r="K23" s="61">
        <v>958.7</v>
      </c>
      <c r="L23" s="61">
        <v>1352.3</v>
      </c>
      <c r="M23" s="61">
        <v>888.3</v>
      </c>
      <c r="N23" s="61">
        <v>870.2</v>
      </c>
      <c r="O23" s="61">
        <v>289.3</v>
      </c>
      <c r="P23" s="61">
        <v>4724.5</v>
      </c>
      <c r="Q23" s="61"/>
      <c r="R23" s="59"/>
      <c r="S23" s="61"/>
    </row>
    <row r="24" spans="1:19" ht="12.75" customHeight="1">
      <c r="A24" s="176"/>
      <c r="B24" s="62" t="s">
        <v>51</v>
      </c>
      <c r="C24" s="61">
        <v>30298</v>
      </c>
      <c r="D24" s="61"/>
      <c r="E24" s="61"/>
      <c r="F24" s="61"/>
      <c r="G24" s="61">
        <v>10317</v>
      </c>
      <c r="H24" s="61">
        <v>3986</v>
      </c>
      <c r="I24" s="61">
        <v>4401</v>
      </c>
      <c r="J24" s="61">
        <v>2446.9</v>
      </c>
      <c r="K24" s="61">
        <v>1003.9</v>
      </c>
      <c r="L24" s="61">
        <v>1319.2</v>
      </c>
      <c r="M24" s="61">
        <v>826</v>
      </c>
      <c r="N24" s="61">
        <v>1038.8</v>
      </c>
      <c r="O24" s="61">
        <v>335.2</v>
      </c>
      <c r="P24" s="61">
        <v>4624</v>
      </c>
      <c r="Q24" s="61"/>
      <c r="R24" s="59"/>
      <c r="S24" s="61"/>
    </row>
    <row r="25" spans="1:19" ht="12.75" customHeight="1">
      <c r="A25" s="176"/>
      <c r="B25" s="62" t="s">
        <v>52</v>
      </c>
      <c r="C25" s="61">
        <v>29174</v>
      </c>
      <c r="D25" s="61"/>
      <c r="E25" s="61"/>
      <c r="F25" s="61"/>
      <c r="G25" s="61">
        <v>10620</v>
      </c>
      <c r="H25" s="61">
        <v>3855</v>
      </c>
      <c r="I25" s="61">
        <v>4467</v>
      </c>
      <c r="J25" s="61">
        <v>2084.6999999999998</v>
      </c>
      <c r="K25" s="61">
        <v>1036.3</v>
      </c>
      <c r="L25" s="61">
        <v>1238</v>
      </c>
      <c r="M25" s="61">
        <v>816</v>
      </c>
      <c r="N25" s="61">
        <v>640.70000000000005</v>
      </c>
      <c r="O25" s="61">
        <v>269.3</v>
      </c>
      <c r="P25" s="61">
        <v>4147</v>
      </c>
      <c r="Q25" s="61"/>
      <c r="R25" s="59"/>
      <c r="S25" s="61"/>
    </row>
    <row r="26" spans="1:19" ht="12.75" customHeight="1">
      <c r="A26" s="176"/>
      <c r="B26" s="62" t="s">
        <v>53</v>
      </c>
      <c r="C26" s="61">
        <v>29418</v>
      </c>
      <c r="D26" s="61"/>
      <c r="E26" s="61"/>
      <c r="F26" s="61"/>
      <c r="G26" s="61">
        <v>10697.2</v>
      </c>
      <c r="H26" s="61">
        <v>3873.6</v>
      </c>
      <c r="I26" s="61">
        <v>4503.6000000000004</v>
      </c>
      <c r="J26" s="61">
        <v>2179.1</v>
      </c>
      <c r="K26" s="61">
        <v>1281.4000000000001</v>
      </c>
      <c r="L26" s="61">
        <v>1171.4000000000001</v>
      </c>
      <c r="M26" s="61">
        <v>717.6</v>
      </c>
      <c r="N26" s="61">
        <v>944.1</v>
      </c>
      <c r="O26" s="61">
        <v>149.9</v>
      </c>
      <c r="P26" s="61">
        <v>3898.5</v>
      </c>
      <c r="Q26" s="61"/>
      <c r="R26" s="59"/>
      <c r="S26" s="61"/>
    </row>
    <row r="27" spans="1:19" ht="12.75" customHeight="1">
      <c r="A27" s="175" t="s">
        <v>54</v>
      </c>
      <c r="B27" s="62" t="s">
        <v>55</v>
      </c>
      <c r="C27" s="61"/>
      <c r="D27" s="61">
        <v>28476</v>
      </c>
      <c r="E27" s="61"/>
      <c r="F27" s="61"/>
      <c r="G27" s="61">
        <f>10725+748</f>
        <v>11473</v>
      </c>
      <c r="H27" s="61">
        <v>4104</v>
      </c>
      <c r="I27" s="61">
        <v>4173</v>
      </c>
      <c r="J27" s="61">
        <v>1673</v>
      </c>
      <c r="K27" s="61">
        <f>1145</f>
        <v>1145</v>
      </c>
      <c r="L27" s="61">
        <v>1049</v>
      </c>
      <c r="M27" s="61">
        <v>733</v>
      </c>
      <c r="N27" s="61">
        <v>653</v>
      </c>
      <c r="O27" s="61">
        <v>583</v>
      </c>
      <c r="P27" s="61">
        <v>3788</v>
      </c>
      <c r="Q27" s="61">
        <v>-898</v>
      </c>
      <c r="R27" s="61"/>
      <c r="S27" s="61"/>
    </row>
    <row r="28" spans="1:19" ht="13" customHeight="1">
      <c r="A28" s="176"/>
      <c r="B28" s="62" t="s">
        <v>56</v>
      </c>
      <c r="C28" s="61"/>
      <c r="D28" s="61">
        <v>29214</v>
      </c>
      <c r="E28" s="61"/>
      <c r="F28" s="61"/>
      <c r="G28" s="61">
        <f>10851+872</f>
        <v>11723</v>
      </c>
      <c r="H28" s="61">
        <v>4367</v>
      </c>
      <c r="I28" s="61">
        <v>4338</v>
      </c>
      <c r="J28" s="61">
        <v>1300</v>
      </c>
      <c r="K28" s="61">
        <v>1176</v>
      </c>
      <c r="L28" s="61">
        <v>1013</v>
      </c>
      <c r="M28" s="61">
        <v>714</v>
      </c>
      <c r="N28" s="61">
        <v>622</v>
      </c>
      <c r="O28" s="61">
        <v>755</v>
      </c>
      <c r="P28" s="61">
        <v>3757</v>
      </c>
      <c r="Q28" s="61">
        <v>-551</v>
      </c>
      <c r="R28" s="61"/>
      <c r="S28" s="61"/>
    </row>
    <row r="29" spans="1:19" ht="13" customHeight="1">
      <c r="A29" s="176"/>
      <c r="B29" s="62" t="s">
        <v>57</v>
      </c>
      <c r="C29" s="61"/>
      <c r="D29" s="61">
        <v>30483</v>
      </c>
      <c r="E29" s="61"/>
      <c r="F29" s="61"/>
      <c r="G29" s="61">
        <f>11230+1009</f>
        <v>12239</v>
      </c>
      <c r="H29" s="61">
        <v>4672</v>
      </c>
      <c r="I29" s="61">
        <v>4463</v>
      </c>
      <c r="J29" s="61">
        <v>1508</v>
      </c>
      <c r="K29" s="61">
        <v>1222</v>
      </c>
      <c r="L29" s="61">
        <v>970</v>
      </c>
      <c r="M29" s="61">
        <v>737</v>
      </c>
      <c r="N29" s="61">
        <v>950</v>
      </c>
      <c r="O29" s="61">
        <v>622</v>
      </c>
      <c r="P29" s="61">
        <v>3703</v>
      </c>
      <c r="Q29" s="61">
        <v>-603</v>
      </c>
      <c r="R29" s="61"/>
      <c r="S29" s="61"/>
    </row>
    <row r="30" spans="1:19" ht="12.75" customHeight="1">
      <c r="A30" s="175" t="s">
        <v>58</v>
      </c>
      <c r="B30" s="62">
        <v>1997</v>
      </c>
      <c r="C30" s="61"/>
      <c r="D30" s="61">
        <v>31367.962406015002</v>
      </c>
      <c r="E30" s="61">
        <v>37599.962406015002</v>
      </c>
      <c r="F30" s="61"/>
      <c r="G30" s="61">
        <v>12180.962406015</v>
      </c>
      <c r="H30" s="61">
        <v>5029</v>
      </c>
      <c r="I30" s="61">
        <v>4817</v>
      </c>
      <c r="J30" s="61">
        <v>1956</v>
      </c>
      <c r="K30" s="61">
        <v>1266</v>
      </c>
      <c r="L30" s="61">
        <v>946</v>
      </c>
      <c r="M30" s="61">
        <v>797</v>
      </c>
      <c r="N30" s="61">
        <v>711</v>
      </c>
      <c r="O30" s="61">
        <v>720</v>
      </c>
      <c r="P30" s="61">
        <v>2945</v>
      </c>
      <c r="Q30" s="61"/>
      <c r="R30" s="61"/>
      <c r="S30" s="58"/>
    </row>
    <row r="31" spans="1:19" ht="13" customHeight="1">
      <c r="A31" s="176"/>
      <c r="B31" s="62">
        <v>1998</v>
      </c>
      <c r="C31" s="61"/>
      <c r="D31" s="61">
        <v>32981.947368421097</v>
      </c>
      <c r="E31" s="61">
        <v>38766.947368421097</v>
      </c>
      <c r="F31" s="61"/>
      <c r="G31" s="61">
        <v>13024.947368421101</v>
      </c>
      <c r="H31" s="61">
        <v>5361</v>
      </c>
      <c r="I31" s="61">
        <v>5162</v>
      </c>
      <c r="J31" s="61">
        <v>1858</v>
      </c>
      <c r="K31" s="61">
        <v>1329</v>
      </c>
      <c r="L31" s="61">
        <v>1065</v>
      </c>
      <c r="M31" s="61">
        <v>850</v>
      </c>
      <c r="N31" s="61">
        <v>769</v>
      </c>
      <c r="O31" s="61">
        <v>890</v>
      </c>
      <c r="P31" s="61">
        <v>2673</v>
      </c>
      <c r="Q31" s="61"/>
      <c r="R31" s="61"/>
      <c r="S31" s="58"/>
    </row>
    <row r="32" spans="1:19" ht="13" customHeight="1">
      <c r="A32" s="176"/>
      <c r="B32" s="62">
        <v>1999</v>
      </c>
      <c r="C32" s="61"/>
      <c r="D32" s="61">
        <v>33938.571428571398</v>
      </c>
      <c r="E32" s="61">
        <v>39837.571428571398</v>
      </c>
      <c r="F32" s="61"/>
      <c r="G32" s="61">
        <v>13435.5714285714</v>
      </c>
      <c r="H32" s="61">
        <v>5875</v>
      </c>
      <c r="I32" s="61">
        <v>5337</v>
      </c>
      <c r="J32" s="61">
        <v>1984</v>
      </c>
      <c r="K32" s="61">
        <v>1482</v>
      </c>
      <c r="L32" s="61">
        <v>1022</v>
      </c>
      <c r="M32" s="61">
        <v>923</v>
      </c>
      <c r="N32" s="61">
        <v>813</v>
      </c>
      <c r="O32" s="61">
        <v>700</v>
      </c>
      <c r="P32" s="61">
        <v>2367</v>
      </c>
      <c r="Q32" s="61"/>
      <c r="R32" s="61"/>
      <c r="S32" s="58"/>
    </row>
    <row r="33" spans="1:19" ht="13" customHeight="1">
      <c r="A33" s="176"/>
      <c r="B33" s="62">
        <v>2000</v>
      </c>
      <c r="C33" s="61"/>
      <c r="D33" s="61">
        <v>34828.526315789502</v>
      </c>
      <c r="E33" s="61">
        <v>41017.946315789501</v>
      </c>
      <c r="F33" s="61"/>
      <c r="G33" s="61">
        <v>13499.526315789501</v>
      </c>
      <c r="H33" s="61">
        <v>6146</v>
      </c>
      <c r="I33" s="61">
        <v>5712</v>
      </c>
      <c r="J33" s="61">
        <v>1992</v>
      </c>
      <c r="K33" s="61">
        <v>1509</v>
      </c>
      <c r="L33" s="61">
        <v>1163</v>
      </c>
      <c r="M33" s="61">
        <v>929</v>
      </c>
      <c r="N33" s="61">
        <v>881</v>
      </c>
      <c r="O33" s="61">
        <v>792</v>
      </c>
      <c r="P33" s="61">
        <v>2205</v>
      </c>
      <c r="Q33" s="61"/>
      <c r="R33" s="61"/>
      <c r="S33" s="58"/>
    </row>
    <row r="34" spans="1:19" ht="13" customHeight="1">
      <c r="A34" s="176"/>
      <c r="B34" s="62" t="s">
        <v>59</v>
      </c>
      <c r="C34" s="61"/>
      <c r="D34" s="61">
        <v>36558.548872180501</v>
      </c>
      <c r="E34" s="61">
        <v>43518.018872180503</v>
      </c>
      <c r="F34" s="61"/>
      <c r="G34" s="61">
        <v>13781.5488721805</v>
      </c>
      <c r="H34" s="61">
        <v>6660</v>
      </c>
      <c r="I34" s="61">
        <v>6136</v>
      </c>
      <c r="J34" s="61">
        <v>2148</v>
      </c>
      <c r="K34" s="61">
        <v>1541</v>
      </c>
      <c r="L34" s="61">
        <v>1242</v>
      </c>
      <c r="M34" s="61">
        <v>905</v>
      </c>
      <c r="N34" s="61">
        <v>1037</v>
      </c>
      <c r="O34" s="61">
        <v>804</v>
      </c>
      <c r="P34" s="61">
        <v>2304</v>
      </c>
      <c r="Q34" s="61"/>
      <c r="R34" s="61"/>
      <c r="S34" s="58"/>
    </row>
    <row r="35" spans="1:19" ht="13" customHeight="1">
      <c r="A35" s="176"/>
      <c r="B35" s="62" t="s">
        <v>60</v>
      </c>
      <c r="C35" s="61"/>
      <c r="D35" s="61">
        <v>37512.7017443609</v>
      </c>
      <c r="E35" s="61">
        <v>47202.445504360898</v>
      </c>
      <c r="F35" s="61"/>
      <c r="G35" s="61">
        <v>14161.4057443609</v>
      </c>
      <c r="H35" s="61">
        <v>7032</v>
      </c>
      <c r="I35" s="61">
        <v>6473</v>
      </c>
      <c r="J35" s="61">
        <v>1890</v>
      </c>
      <c r="K35" s="61">
        <v>1733</v>
      </c>
      <c r="L35" s="61">
        <v>1162</v>
      </c>
      <c r="M35" s="61">
        <v>989</v>
      </c>
      <c r="N35" s="61">
        <v>1013</v>
      </c>
      <c r="O35" s="61">
        <v>941.29600000000198</v>
      </c>
      <c r="P35" s="61">
        <v>2118</v>
      </c>
      <c r="Q35" s="61"/>
      <c r="R35" s="61"/>
      <c r="S35" s="58"/>
    </row>
    <row r="36" spans="1:19" ht="13" customHeight="1">
      <c r="A36" s="176"/>
      <c r="B36" s="62" t="s">
        <v>61</v>
      </c>
      <c r="C36" s="61"/>
      <c r="D36" s="61">
        <v>39897.482706766903</v>
      </c>
      <c r="E36" s="61">
        <v>51948.6117167669</v>
      </c>
      <c r="F36" s="61"/>
      <c r="G36" s="61">
        <v>14448.8697067669</v>
      </c>
      <c r="H36" s="61">
        <v>7501</v>
      </c>
      <c r="I36" s="61">
        <v>7016</v>
      </c>
      <c r="J36" s="61">
        <v>2130</v>
      </c>
      <c r="K36" s="61">
        <v>1734</v>
      </c>
      <c r="L36" s="61">
        <v>1199</v>
      </c>
      <c r="M36" s="61">
        <v>1408</v>
      </c>
      <c r="N36" s="61">
        <v>1054</v>
      </c>
      <c r="O36" s="61">
        <v>1046.6130000000001</v>
      </c>
      <c r="P36" s="61">
        <v>2360</v>
      </c>
      <c r="Q36" s="61"/>
      <c r="R36" s="61"/>
      <c r="S36" s="58"/>
    </row>
    <row r="37" spans="1:19" ht="13" customHeight="1">
      <c r="A37" s="176"/>
      <c r="B37" s="62" t="s">
        <v>62</v>
      </c>
      <c r="C37" s="61"/>
      <c r="D37" s="61">
        <v>41882.173706766902</v>
      </c>
      <c r="E37" s="61">
        <v>53210.765056766897</v>
      </c>
      <c r="F37" s="61"/>
      <c r="G37" s="61">
        <v>14843.5557067669</v>
      </c>
      <c r="H37" s="61">
        <v>8111</v>
      </c>
      <c r="I37" s="61">
        <v>7585</v>
      </c>
      <c r="J37" s="61">
        <v>2091</v>
      </c>
      <c r="K37" s="61">
        <v>1843</v>
      </c>
      <c r="L37" s="61">
        <v>1311</v>
      </c>
      <c r="M37" s="61">
        <v>1461</v>
      </c>
      <c r="N37" s="61">
        <v>1192</v>
      </c>
      <c r="O37" s="61">
        <v>1192.6179999999999</v>
      </c>
      <c r="P37" s="61">
        <v>2252</v>
      </c>
      <c r="Q37" s="61"/>
      <c r="R37" s="61"/>
      <c r="S37" s="58"/>
    </row>
    <row r="38" spans="1:19" ht="13" customHeight="1">
      <c r="A38" s="175" t="s">
        <v>63</v>
      </c>
      <c r="B38" s="62" t="s">
        <v>64</v>
      </c>
      <c r="C38" s="61"/>
      <c r="D38" s="61">
        <v>44660</v>
      </c>
      <c r="E38" s="61">
        <v>57687</v>
      </c>
      <c r="F38" s="61"/>
      <c r="G38" s="61">
        <v>15253</v>
      </c>
      <c r="H38" s="61">
        <v>8813</v>
      </c>
      <c r="I38" s="61">
        <v>7930</v>
      </c>
      <c r="J38" s="61">
        <v>2567</v>
      </c>
      <c r="K38" s="61">
        <v>1889</v>
      </c>
      <c r="L38" s="61">
        <v>1275</v>
      </c>
      <c r="M38" s="61">
        <v>1635</v>
      </c>
      <c r="N38" s="61">
        <v>1444</v>
      </c>
      <c r="O38" s="61">
        <v>1580</v>
      </c>
      <c r="P38" s="61">
        <v>2274</v>
      </c>
      <c r="Q38" s="61"/>
      <c r="R38" s="61"/>
      <c r="S38" s="58"/>
    </row>
    <row r="39" spans="1:19" ht="13" customHeight="1">
      <c r="A39" s="176"/>
      <c r="B39" s="62" t="s">
        <v>65</v>
      </c>
      <c r="C39" s="61"/>
      <c r="D39" s="61">
        <v>49084</v>
      </c>
      <c r="E39" s="61">
        <v>63703</v>
      </c>
      <c r="F39" s="61"/>
      <c r="G39" s="61">
        <v>16212</v>
      </c>
      <c r="H39" s="61">
        <v>9547</v>
      </c>
      <c r="I39" s="61">
        <v>9914</v>
      </c>
      <c r="J39" s="61">
        <v>2507</v>
      </c>
      <c r="K39" s="61">
        <v>2146</v>
      </c>
      <c r="L39" s="61">
        <v>1383</v>
      </c>
      <c r="M39" s="61">
        <v>1818</v>
      </c>
      <c r="N39" s="61">
        <v>1592</v>
      </c>
      <c r="O39" s="61">
        <v>1609</v>
      </c>
      <c r="P39" s="61">
        <v>2356</v>
      </c>
      <c r="Q39" s="61"/>
      <c r="R39" s="61"/>
      <c r="S39" s="58"/>
    </row>
    <row r="40" spans="1:19" ht="13" customHeight="1">
      <c r="A40" s="176"/>
      <c r="B40" s="62" t="s">
        <v>66</v>
      </c>
      <c r="C40" s="61"/>
      <c r="D40" s="61">
        <v>53764</v>
      </c>
      <c r="E40" s="61">
        <v>68055</v>
      </c>
      <c r="F40" s="61"/>
      <c r="G40" s="61">
        <v>17266</v>
      </c>
      <c r="H40" s="61">
        <v>10355</v>
      </c>
      <c r="I40" s="61">
        <v>9269</v>
      </c>
      <c r="J40" s="61">
        <v>4817</v>
      </c>
      <c r="K40" s="61">
        <v>2606</v>
      </c>
      <c r="L40" s="61">
        <v>1517</v>
      </c>
      <c r="M40" s="61">
        <v>2405</v>
      </c>
      <c r="N40" s="61">
        <v>1595</v>
      </c>
      <c r="O40" s="61">
        <v>1605</v>
      </c>
      <c r="P40" s="61">
        <v>2329</v>
      </c>
      <c r="Q40" s="61"/>
      <c r="R40" s="61"/>
      <c r="S40" s="58"/>
    </row>
    <row r="41" spans="1:19" ht="13" customHeight="1">
      <c r="A41" s="176"/>
      <c r="B41" s="62" t="s">
        <v>67</v>
      </c>
      <c r="C41" s="61"/>
      <c r="D41" s="61">
        <v>56753</v>
      </c>
      <c r="E41" s="61">
        <v>75096</v>
      </c>
      <c r="F41" s="61"/>
      <c r="G41" s="61">
        <v>18420</v>
      </c>
      <c r="H41" s="61">
        <v>11297</v>
      </c>
      <c r="I41" s="61">
        <v>9551</v>
      </c>
      <c r="J41" s="61">
        <v>3371</v>
      </c>
      <c r="K41" s="61">
        <v>2797</v>
      </c>
      <c r="L41" s="61">
        <v>1562</v>
      </c>
      <c r="M41" s="61">
        <v>2244</v>
      </c>
      <c r="N41" s="61">
        <v>2889</v>
      </c>
      <c r="O41" s="61">
        <v>2162</v>
      </c>
      <c r="P41" s="61">
        <v>2460</v>
      </c>
      <c r="Q41" s="61"/>
      <c r="R41" s="61"/>
      <c r="S41" s="58"/>
    </row>
    <row r="42" spans="1:19" ht="13" customHeight="1">
      <c r="A42" s="176"/>
      <c r="B42" s="62" t="s">
        <v>68</v>
      </c>
      <c r="C42" s="61"/>
      <c r="D42" s="61">
        <v>63711</v>
      </c>
      <c r="E42" s="61">
        <v>82592</v>
      </c>
      <c r="F42" s="61"/>
      <c r="G42" s="61">
        <v>19844</v>
      </c>
      <c r="H42" s="61">
        <v>12368</v>
      </c>
      <c r="I42" s="61">
        <v>11455</v>
      </c>
      <c r="J42" s="61">
        <v>5293</v>
      </c>
      <c r="K42" s="61">
        <v>2992</v>
      </c>
      <c r="L42" s="61">
        <v>1757</v>
      </c>
      <c r="M42" s="61">
        <v>2663</v>
      </c>
      <c r="N42" s="61">
        <v>2960</v>
      </c>
      <c r="O42" s="61">
        <v>1950</v>
      </c>
      <c r="P42" s="61">
        <v>2429</v>
      </c>
      <c r="Q42" s="61"/>
      <c r="R42" s="61"/>
      <c r="S42" s="58"/>
    </row>
    <row r="43" spans="1:19" ht="13" customHeight="1">
      <c r="A43" s="176"/>
      <c r="B43" s="62" t="s">
        <v>69</v>
      </c>
      <c r="C43" s="61"/>
      <c r="D43" s="61">
        <v>63554</v>
      </c>
      <c r="E43" s="61">
        <v>80048</v>
      </c>
      <c r="F43" s="61"/>
      <c r="G43" s="61">
        <v>21142</v>
      </c>
      <c r="H43" s="61">
        <v>13128</v>
      </c>
      <c r="I43" s="61">
        <v>11724</v>
      </c>
      <c r="J43" s="61">
        <v>2974</v>
      </c>
      <c r="K43" s="61">
        <v>3103</v>
      </c>
      <c r="L43" s="61">
        <v>1814</v>
      </c>
      <c r="M43" s="61">
        <v>2345</v>
      </c>
      <c r="N43" s="61">
        <v>2806</v>
      </c>
      <c r="O43" s="61">
        <v>2207</v>
      </c>
      <c r="P43" s="61">
        <v>2311</v>
      </c>
      <c r="Q43" s="61"/>
      <c r="R43" s="61"/>
      <c r="S43" s="58"/>
    </row>
    <row r="44" spans="1:19" ht="13" customHeight="1">
      <c r="A44" s="176"/>
      <c r="B44" s="62" t="s">
        <v>70</v>
      </c>
      <c r="C44" s="61"/>
      <c r="D44" s="61">
        <v>70099</v>
      </c>
      <c r="E44" s="61">
        <v>99043</v>
      </c>
      <c r="F44" s="61"/>
      <c r="G44" s="61">
        <v>22029</v>
      </c>
      <c r="H44" s="61">
        <v>13753</v>
      </c>
      <c r="I44" s="61">
        <v>11650</v>
      </c>
      <c r="J44" s="61">
        <v>5563</v>
      </c>
      <c r="K44" s="61">
        <v>3312</v>
      </c>
      <c r="L44" s="61">
        <v>1809</v>
      </c>
      <c r="M44" s="61">
        <v>2281</v>
      </c>
      <c r="N44" s="61">
        <v>2542</v>
      </c>
      <c r="O44" s="61">
        <v>4094</v>
      </c>
      <c r="P44" s="61">
        <v>3066</v>
      </c>
      <c r="Q44" s="61"/>
      <c r="R44" s="61"/>
      <c r="S44" s="58"/>
    </row>
    <row r="45" spans="1:19" ht="13" customHeight="1">
      <c r="A45" s="176"/>
      <c r="B45" s="62" t="s">
        <v>71</v>
      </c>
      <c r="C45" s="61"/>
      <c r="D45" s="61">
        <v>68939</v>
      </c>
      <c r="E45" s="61">
        <v>91989</v>
      </c>
      <c r="F45" s="61"/>
      <c r="G45" s="61">
        <v>22148</v>
      </c>
      <c r="H45" s="61">
        <v>14160</v>
      </c>
      <c r="I45" s="61">
        <v>11654</v>
      </c>
      <c r="J45" s="61">
        <v>5428</v>
      </c>
      <c r="K45" s="61">
        <v>3338</v>
      </c>
      <c r="L45" s="61">
        <v>1736</v>
      </c>
      <c r="M45" s="61">
        <v>2232</v>
      </c>
      <c r="N45" s="61">
        <v>2073</v>
      </c>
      <c r="O45" s="61">
        <v>2659</v>
      </c>
      <c r="P45" s="61">
        <v>3511</v>
      </c>
      <c r="Q45" s="61"/>
      <c r="R45" s="61"/>
      <c r="S45" s="58"/>
    </row>
    <row r="46" spans="1:19" ht="13" customHeight="1">
      <c r="A46" s="176"/>
      <c r="B46" s="62" t="s">
        <v>72</v>
      </c>
      <c r="C46" s="61"/>
      <c r="D46" s="61">
        <v>69962</v>
      </c>
      <c r="E46" s="61">
        <v>90030</v>
      </c>
      <c r="F46" s="61"/>
      <c r="G46" s="61">
        <v>22737</v>
      </c>
      <c r="H46" s="61">
        <v>14498</v>
      </c>
      <c r="I46" s="61">
        <v>12504</v>
      </c>
      <c r="J46" s="61">
        <v>4294</v>
      </c>
      <c r="K46" s="61">
        <v>3394</v>
      </c>
      <c r="L46" s="61">
        <v>1804</v>
      </c>
      <c r="M46" s="61">
        <v>2255</v>
      </c>
      <c r="N46" s="61">
        <v>1978</v>
      </c>
      <c r="O46" s="61">
        <v>2879</v>
      </c>
      <c r="P46" s="61">
        <v>3619</v>
      </c>
      <c r="Q46" s="61"/>
      <c r="R46" s="61"/>
      <c r="S46" s="58"/>
    </row>
    <row r="47" spans="1:19" ht="13" customHeight="1">
      <c r="A47" s="176"/>
      <c r="B47" s="62" t="s">
        <v>73</v>
      </c>
      <c r="C47" s="61"/>
      <c r="D47" s="61">
        <v>71174</v>
      </c>
      <c r="E47" s="61">
        <v>91179</v>
      </c>
      <c r="F47" s="61"/>
      <c r="G47" s="61">
        <v>23308</v>
      </c>
      <c r="H47" s="61">
        <v>14898</v>
      </c>
      <c r="I47" s="61">
        <v>12300</v>
      </c>
      <c r="J47" s="61">
        <v>4502</v>
      </c>
      <c r="K47" s="61">
        <v>3463</v>
      </c>
      <c r="L47" s="61">
        <v>1811</v>
      </c>
      <c r="M47" s="61">
        <v>2237</v>
      </c>
      <c r="N47" s="61">
        <v>2058</v>
      </c>
      <c r="O47" s="61">
        <v>2977</v>
      </c>
      <c r="P47" s="61">
        <v>3620</v>
      </c>
      <c r="Q47" s="61"/>
      <c r="R47" s="61"/>
      <c r="S47" s="58"/>
    </row>
    <row r="48" spans="1:19" ht="13" customHeight="1">
      <c r="A48" s="176"/>
      <c r="B48" s="62" t="s">
        <v>74</v>
      </c>
      <c r="C48" s="61"/>
      <c r="D48" s="61">
        <v>72363</v>
      </c>
      <c r="E48" s="61">
        <v>93064</v>
      </c>
      <c r="F48" s="61"/>
      <c r="G48" s="61">
        <v>23881</v>
      </c>
      <c r="H48" s="61">
        <v>15058</v>
      </c>
      <c r="I48" s="61">
        <v>12879</v>
      </c>
      <c r="J48" s="61">
        <v>4134</v>
      </c>
      <c r="K48" s="61">
        <v>3515</v>
      </c>
      <c r="L48" s="61">
        <v>1961</v>
      </c>
      <c r="M48" s="61">
        <v>2291</v>
      </c>
      <c r="N48" s="61">
        <v>2228</v>
      </c>
      <c r="O48" s="61">
        <v>2633</v>
      </c>
      <c r="P48" s="61">
        <v>3783</v>
      </c>
      <c r="Q48" s="61"/>
      <c r="R48" s="61"/>
      <c r="S48" s="58"/>
    </row>
    <row r="49" spans="1:19" ht="13" customHeight="1">
      <c r="A49" s="176"/>
      <c r="B49" s="62" t="s">
        <v>75</v>
      </c>
      <c r="C49" s="61"/>
      <c r="D49" s="61">
        <v>73929</v>
      </c>
      <c r="E49" s="61">
        <v>95137</v>
      </c>
      <c r="F49" s="61"/>
      <c r="G49" s="61">
        <v>24352</v>
      </c>
      <c r="H49" s="61">
        <v>15626</v>
      </c>
      <c r="I49" s="61">
        <v>13158</v>
      </c>
      <c r="J49" s="61">
        <v>4102</v>
      </c>
      <c r="K49" s="61">
        <v>3648</v>
      </c>
      <c r="L49" s="61">
        <v>2026</v>
      </c>
      <c r="M49" s="61">
        <v>2178</v>
      </c>
      <c r="N49" s="61">
        <v>2107</v>
      </c>
      <c r="O49" s="61">
        <v>3142</v>
      </c>
      <c r="P49" s="61">
        <v>3590</v>
      </c>
      <c r="Q49" s="61"/>
      <c r="R49" s="61"/>
      <c r="S49" s="58"/>
    </row>
    <row r="50" spans="1:19" ht="13" customHeight="1">
      <c r="A50" s="176"/>
      <c r="B50" s="62" t="s">
        <v>76</v>
      </c>
      <c r="C50" s="61"/>
      <c r="D50" s="61">
        <v>76339</v>
      </c>
      <c r="E50" s="61">
        <v>99007</v>
      </c>
      <c r="F50" s="61"/>
      <c r="G50" s="61">
        <v>25511</v>
      </c>
      <c r="H50" s="61">
        <v>16223</v>
      </c>
      <c r="I50" s="61">
        <v>13281</v>
      </c>
      <c r="J50" s="61">
        <v>3957</v>
      </c>
      <c r="K50" s="61">
        <v>3882</v>
      </c>
      <c r="L50" s="61">
        <v>2146</v>
      </c>
      <c r="M50" s="61">
        <v>2176</v>
      </c>
      <c r="N50" s="61">
        <v>2544</v>
      </c>
      <c r="O50" s="61">
        <v>3085</v>
      </c>
      <c r="P50" s="61">
        <v>3534</v>
      </c>
      <c r="Q50" s="61"/>
      <c r="R50" s="61"/>
      <c r="S50" s="58"/>
    </row>
    <row r="51" spans="1:19" ht="13" customHeight="1">
      <c r="A51" s="176"/>
      <c r="B51" s="62" t="s">
        <v>77</v>
      </c>
      <c r="C51" s="61"/>
      <c r="D51" s="61">
        <v>80576</v>
      </c>
      <c r="E51" s="61">
        <v>104014</v>
      </c>
      <c r="F51" s="61"/>
      <c r="G51" s="61">
        <v>26149</v>
      </c>
      <c r="H51" s="61">
        <v>17159</v>
      </c>
      <c r="I51" s="61">
        <v>13629</v>
      </c>
      <c r="J51" s="61">
        <v>4670</v>
      </c>
      <c r="K51" s="61">
        <v>4184</v>
      </c>
      <c r="L51" s="61">
        <v>2251</v>
      </c>
      <c r="M51" s="61">
        <v>2559</v>
      </c>
      <c r="N51" s="61">
        <v>2732</v>
      </c>
      <c r="O51" s="61">
        <v>3746</v>
      </c>
      <c r="P51" s="61">
        <v>3497</v>
      </c>
      <c r="Q51" s="61"/>
      <c r="R51" s="61"/>
      <c r="S51" s="58"/>
    </row>
    <row r="52" spans="1:19" ht="15" customHeight="1">
      <c r="A52" s="176"/>
      <c r="B52" s="62" t="s">
        <v>78</v>
      </c>
      <c r="C52" s="61"/>
      <c r="D52" s="61">
        <v>86959</v>
      </c>
      <c r="E52" s="61">
        <v>111376</v>
      </c>
      <c r="F52" s="61"/>
      <c r="G52" s="61">
        <v>28806</v>
      </c>
      <c r="H52" s="61">
        <v>18268</v>
      </c>
      <c r="I52" s="61">
        <v>14293</v>
      </c>
      <c r="J52" s="61">
        <v>5166</v>
      </c>
      <c r="K52" s="61">
        <v>4625</v>
      </c>
      <c r="L52" s="61">
        <v>2395</v>
      </c>
      <c r="M52" s="61">
        <v>2889</v>
      </c>
      <c r="N52" s="61">
        <v>3006</v>
      </c>
      <c r="O52" s="61">
        <v>3820</v>
      </c>
      <c r="P52" s="61">
        <v>3691</v>
      </c>
      <c r="Q52" s="61"/>
      <c r="R52" s="61"/>
      <c r="S52" s="58"/>
    </row>
    <row r="53" spans="1:19" ht="13" customHeight="1">
      <c r="A53" s="176"/>
      <c r="B53" s="62" t="s">
        <v>79</v>
      </c>
      <c r="C53" s="61"/>
      <c r="D53" s="61">
        <v>108832</v>
      </c>
      <c r="E53" s="61">
        <v>138916</v>
      </c>
      <c r="F53" s="61"/>
      <c r="G53" s="61">
        <v>44028</v>
      </c>
      <c r="H53" s="61">
        <v>19891</v>
      </c>
      <c r="I53" s="61">
        <v>16322</v>
      </c>
      <c r="J53" s="61">
        <v>6083</v>
      </c>
      <c r="K53" s="61">
        <v>4911</v>
      </c>
      <c r="L53" s="61">
        <v>2499</v>
      </c>
      <c r="M53" s="61">
        <v>3179</v>
      </c>
      <c r="N53" s="61">
        <v>3988</v>
      </c>
      <c r="O53" s="61">
        <f>D53-SUM(G53:N53,P53)</f>
        <v>4703</v>
      </c>
      <c r="P53" s="61">
        <v>3228</v>
      </c>
      <c r="Q53" s="61"/>
      <c r="R53" s="61"/>
      <c r="S53" s="58"/>
    </row>
    <row r="54" spans="1:19" ht="13" customHeight="1">
      <c r="A54" s="176"/>
      <c r="B54" s="62">
        <v>2021</v>
      </c>
      <c r="C54" s="61"/>
      <c r="D54" s="61">
        <v>107764</v>
      </c>
      <c r="E54" s="61">
        <v>133722</v>
      </c>
      <c r="F54" s="61"/>
      <c r="G54" s="61">
        <v>36759</v>
      </c>
      <c r="H54" s="61">
        <v>22784</v>
      </c>
      <c r="I54" s="61">
        <v>16039</v>
      </c>
      <c r="J54" s="61">
        <v>5754</v>
      </c>
      <c r="K54" s="61">
        <v>5202</v>
      </c>
      <c r="L54" s="61">
        <v>2664</v>
      </c>
      <c r="M54" s="61">
        <v>5656</v>
      </c>
      <c r="N54" s="61">
        <v>4481</v>
      </c>
      <c r="O54" s="61">
        <v>6507</v>
      </c>
      <c r="P54" s="61">
        <v>1918</v>
      </c>
      <c r="Q54" s="61"/>
      <c r="R54" s="61"/>
      <c r="S54" s="58"/>
    </row>
    <row r="55" spans="1:19" ht="13" customHeight="1">
      <c r="A55" s="176"/>
      <c r="B55" s="62">
        <v>2022</v>
      </c>
      <c r="C55" s="61"/>
      <c r="D55" s="61">
        <v>125641</v>
      </c>
      <c r="E55" s="61">
        <v>150956</v>
      </c>
      <c r="F55" s="61"/>
      <c r="G55" s="61">
        <v>42954</v>
      </c>
      <c r="H55" s="61">
        <v>27781</v>
      </c>
      <c r="I55" s="61">
        <v>18023</v>
      </c>
      <c r="J55" s="61">
        <v>5720</v>
      </c>
      <c r="K55" s="61">
        <v>5444</v>
      </c>
      <c r="L55" s="61">
        <v>2832</v>
      </c>
      <c r="M55" s="61">
        <v>4657</v>
      </c>
      <c r="N55" s="61">
        <v>8078</v>
      </c>
      <c r="O55" s="61">
        <v>7268</v>
      </c>
      <c r="P55" s="61">
        <v>2884</v>
      </c>
      <c r="Q55" s="61"/>
      <c r="R55" s="61"/>
      <c r="S55" s="58"/>
    </row>
    <row r="56" spans="1:19" ht="13" customHeight="1">
      <c r="A56" s="176"/>
      <c r="B56" s="62">
        <v>2023</v>
      </c>
      <c r="C56" s="61"/>
      <c r="D56" s="61">
        <v>127574</v>
      </c>
      <c r="E56" s="61">
        <v>161822</v>
      </c>
      <c r="F56" s="61"/>
      <c r="G56" s="61">
        <f>41514+61</f>
        <v>41575</v>
      </c>
      <c r="H56" s="61">
        <v>28489</v>
      </c>
      <c r="I56" s="61">
        <v>18403</v>
      </c>
      <c r="J56" s="61">
        <v>6806</v>
      </c>
      <c r="K56" s="61">
        <v>6165</v>
      </c>
      <c r="L56" s="61">
        <v>2886</v>
      </c>
      <c r="M56" s="61">
        <v>5472</v>
      </c>
      <c r="N56" s="61">
        <v>3690</v>
      </c>
      <c r="O56" s="61">
        <v>7519</v>
      </c>
      <c r="P56" s="61">
        <v>6569</v>
      </c>
      <c r="Q56" s="61"/>
      <c r="R56" s="61"/>
      <c r="S56" s="61"/>
    </row>
    <row r="57" spans="1:19" ht="13" customHeight="1">
      <c r="A57" s="176"/>
      <c r="B57" s="62">
        <v>2024</v>
      </c>
      <c r="C57" s="61"/>
      <c r="D57" s="61">
        <v>138998</v>
      </c>
      <c r="E57" s="61">
        <v>180061</v>
      </c>
      <c r="F57" s="61"/>
      <c r="G57" s="61">
        <v>44589</v>
      </c>
      <c r="H57" s="61">
        <v>29999</v>
      </c>
      <c r="I57" s="61">
        <v>20223</v>
      </c>
      <c r="J57" s="61">
        <v>8468</v>
      </c>
      <c r="K57" s="61">
        <v>6527</v>
      </c>
      <c r="L57" s="61">
        <v>3163</v>
      </c>
      <c r="M57" s="61">
        <v>5487</v>
      </c>
      <c r="N57" s="61">
        <v>4010</v>
      </c>
      <c r="O57" s="61">
        <v>7589</v>
      </c>
      <c r="P57" s="61">
        <v>8943</v>
      </c>
      <c r="Q57" s="61"/>
      <c r="R57" s="61"/>
      <c r="S57" s="61"/>
    </row>
    <row r="58" spans="1:19" ht="13" customHeight="1">
      <c r="A58" s="58"/>
      <c r="B58" s="62"/>
      <c r="C58" s="58"/>
      <c r="D58" s="58"/>
      <c r="E58" s="58"/>
      <c r="F58" s="58"/>
      <c r="G58" s="58"/>
      <c r="H58" s="58"/>
      <c r="I58" s="58"/>
      <c r="J58" s="58"/>
      <c r="K58" s="58"/>
      <c r="L58" s="58"/>
      <c r="M58" s="58"/>
      <c r="N58" s="58"/>
      <c r="O58" s="61"/>
      <c r="P58" s="58"/>
      <c r="Q58" s="58"/>
      <c r="R58" s="61"/>
      <c r="S58" s="58"/>
    </row>
    <row r="59" spans="1:19" ht="13" customHeight="1">
      <c r="A59" s="57" t="s">
        <v>80</v>
      </c>
      <c r="B59" s="62"/>
      <c r="C59" s="58"/>
      <c r="D59" s="58"/>
      <c r="E59" s="58"/>
      <c r="F59" s="58"/>
      <c r="G59" s="58"/>
      <c r="H59" s="58"/>
      <c r="I59" s="58"/>
      <c r="J59" s="58"/>
      <c r="K59" s="58"/>
      <c r="L59" s="58"/>
      <c r="M59" s="58"/>
      <c r="N59" s="58"/>
      <c r="O59" s="62"/>
      <c r="P59" s="58"/>
      <c r="Q59" s="58"/>
      <c r="R59" s="61"/>
      <c r="S59" s="58"/>
    </row>
    <row r="60" spans="1:19" ht="13" customHeight="1">
      <c r="A60" s="57" t="s">
        <v>81</v>
      </c>
      <c r="B60" s="62"/>
      <c r="C60" s="58"/>
      <c r="D60" s="58"/>
      <c r="E60" s="58"/>
      <c r="F60" s="58"/>
      <c r="G60" s="58"/>
      <c r="H60" s="59"/>
      <c r="I60" s="58"/>
      <c r="J60" s="58"/>
      <c r="K60" s="58"/>
      <c r="L60" s="58"/>
      <c r="M60" s="58"/>
      <c r="N60" s="58"/>
      <c r="O60" s="61"/>
      <c r="P60" s="58"/>
      <c r="Q60" s="58"/>
      <c r="R60" s="58"/>
      <c r="S60" s="58"/>
    </row>
    <row r="61" spans="1:19" ht="13" customHeight="1">
      <c r="A61" s="57" t="s">
        <v>82</v>
      </c>
      <c r="B61" s="62" t="s">
        <v>83</v>
      </c>
      <c r="C61" s="58"/>
      <c r="D61" s="58"/>
      <c r="E61" s="58"/>
      <c r="F61" s="58"/>
      <c r="G61" s="58"/>
      <c r="H61" s="58"/>
      <c r="I61" s="58"/>
      <c r="J61" s="58"/>
      <c r="K61" s="58"/>
      <c r="L61" s="58"/>
      <c r="M61" s="58"/>
      <c r="N61" s="58"/>
      <c r="O61" s="62"/>
      <c r="P61" s="62"/>
      <c r="Q61" s="58"/>
      <c r="R61" s="58"/>
      <c r="S61" s="58"/>
    </row>
    <row r="62" spans="1:19" ht="15" customHeight="1">
      <c r="A62" s="57" t="s">
        <v>84</v>
      </c>
      <c r="B62" s="62"/>
      <c r="C62" s="58"/>
      <c r="D62" s="58"/>
      <c r="E62" s="58"/>
      <c r="F62" s="58"/>
      <c r="G62" s="58"/>
      <c r="H62" s="58"/>
      <c r="I62" s="58"/>
      <c r="J62" s="58"/>
      <c r="K62" s="58"/>
      <c r="L62" s="58"/>
      <c r="M62" s="58"/>
      <c r="N62" s="58"/>
      <c r="O62" s="62"/>
      <c r="P62" s="62"/>
      <c r="Q62" s="62"/>
      <c r="R62" s="58"/>
      <c r="S62" s="58"/>
    </row>
    <row r="63" spans="1:19" ht="13" customHeight="1">
      <c r="A63" s="57" t="s">
        <v>85</v>
      </c>
      <c r="B63" s="62"/>
      <c r="C63" s="58"/>
      <c r="D63" s="58"/>
      <c r="E63" s="58"/>
      <c r="F63" s="58"/>
      <c r="G63" s="58"/>
      <c r="H63" s="58"/>
      <c r="I63" s="58"/>
      <c r="J63" s="58"/>
      <c r="K63" s="58"/>
      <c r="L63" s="58"/>
      <c r="M63" s="58"/>
      <c r="N63" s="58"/>
      <c r="O63" s="62"/>
      <c r="P63" s="62"/>
      <c r="Q63" s="62"/>
      <c r="R63" s="58"/>
      <c r="S63" s="58"/>
    </row>
    <row r="64" spans="1:19" ht="15" customHeight="1">
      <c r="A64" s="57" t="s">
        <v>86</v>
      </c>
      <c r="B64" s="62"/>
      <c r="C64" s="58"/>
      <c r="D64" s="58"/>
      <c r="E64" s="58"/>
      <c r="F64" s="58"/>
      <c r="G64" s="58"/>
      <c r="H64" s="58"/>
      <c r="I64" s="58"/>
      <c r="J64" s="58"/>
      <c r="K64" s="58"/>
      <c r="L64" s="58"/>
      <c r="M64" s="58"/>
      <c r="N64" s="58"/>
      <c r="O64" s="62"/>
      <c r="P64" s="62"/>
      <c r="Q64" s="58"/>
      <c r="R64" s="58"/>
      <c r="S64" s="58"/>
    </row>
    <row r="65" spans="1:19" ht="13" customHeight="1">
      <c r="A65" s="58"/>
      <c r="B65" s="62"/>
      <c r="C65" s="58"/>
      <c r="D65" s="58"/>
      <c r="E65" s="58"/>
      <c r="F65" s="58"/>
      <c r="G65" s="58"/>
      <c r="H65" s="58"/>
      <c r="I65" s="58"/>
      <c r="J65" s="58"/>
      <c r="K65" s="58"/>
      <c r="L65" s="58"/>
      <c r="M65" s="58"/>
      <c r="N65" s="58"/>
      <c r="O65" s="62"/>
      <c r="P65" s="62"/>
      <c r="Q65" s="58"/>
      <c r="R65" s="58"/>
      <c r="S65" s="58"/>
    </row>
    <row r="66" spans="1:19" ht="13" customHeight="1">
      <c r="A66" s="58"/>
      <c r="B66" s="62"/>
      <c r="C66" s="58"/>
      <c r="D66" s="58"/>
      <c r="E66" s="58"/>
      <c r="F66" s="58"/>
      <c r="G66" s="58"/>
      <c r="H66" s="58"/>
      <c r="I66" s="58"/>
      <c r="J66" s="58"/>
      <c r="K66" s="58"/>
      <c r="L66" s="58"/>
      <c r="M66" s="58"/>
      <c r="N66" s="58"/>
      <c r="O66" s="62"/>
      <c r="P66" s="58"/>
      <c r="Q66" s="58"/>
      <c r="R66" s="58"/>
      <c r="S66" s="58"/>
    </row>
    <row r="67" spans="1:19" ht="13" customHeight="1">
      <c r="A67" s="58"/>
      <c r="B67" s="62"/>
      <c r="C67" s="58"/>
      <c r="D67" s="58"/>
      <c r="E67" s="58"/>
      <c r="F67" s="58"/>
      <c r="G67" s="58"/>
      <c r="H67" s="58"/>
      <c r="I67" s="58"/>
      <c r="J67" s="58"/>
      <c r="K67" s="58"/>
      <c r="L67" s="58"/>
      <c r="M67" s="58"/>
      <c r="N67" s="58"/>
      <c r="O67" s="62"/>
      <c r="P67" s="58"/>
      <c r="Q67" s="58"/>
      <c r="R67" s="58"/>
      <c r="S67" s="58"/>
    </row>
    <row r="68" spans="1:19" ht="16.5" customHeight="1">
      <c r="A68" s="57" t="s">
        <v>87</v>
      </c>
      <c r="B68" s="62"/>
      <c r="C68" s="175" t="s">
        <v>38</v>
      </c>
      <c r="D68" s="177"/>
      <c r="E68" s="177"/>
      <c r="F68" s="59"/>
      <c r="G68" s="175" t="s">
        <v>39</v>
      </c>
      <c r="H68" s="177"/>
      <c r="I68" s="177"/>
      <c r="J68" s="177"/>
      <c r="K68" s="177"/>
      <c r="L68" s="177"/>
      <c r="M68" s="177"/>
      <c r="N68" s="177"/>
      <c r="O68" s="177"/>
      <c r="P68" s="177"/>
      <c r="Q68" s="177"/>
      <c r="R68" s="59"/>
      <c r="S68" s="58"/>
    </row>
    <row r="69" spans="1:19" ht="56.05" customHeight="1">
      <c r="A69" s="58"/>
      <c r="B69" s="62"/>
      <c r="C69" s="57" t="s">
        <v>40</v>
      </c>
      <c r="D69" s="57" t="s">
        <v>41</v>
      </c>
      <c r="E69" s="57" t="s">
        <v>42</v>
      </c>
      <c r="F69" s="58"/>
      <c r="G69" s="57" t="s">
        <v>19</v>
      </c>
      <c r="H69" s="57" t="s">
        <v>20</v>
      </c>
      <c r="I69" s="57" t="s">
        <v>21</v>
      </c>
      <c r="J69" s="57" t="s">
        <v>88</v>
      </c>
      <c r="K69" s="57" t="s">
        <v>23</v>
      </c>
      <c r="L69" s="57" t="s">
        <v>24</v>
      </c>
      <c r="M69" s="57" t="s">
        <v>25</v>
      </c>
      <c r="N69" s="57" t="s">
        <v>89</v>
      </c>
      <c r="O69" s="57" t="s">
        <v>27</v>
      </c>
      <c r="P69" s="57" t="s">
        <v>29</v>
      </c>
      <c r="Q69" s="57" t="s">
        <v>44</v>
      </c>
      <c r="R69" s="59"/>
      <c r="S69" s="58"/>
    </row>
    <row r="70" spans="1:19" ht="12.75" customHeight="1">
      <c r="A70" s="175" t="s">
        <v>45</v>
      </c>
      <c r="B70" s="62">
        <v>1972</v>
      </c>
      <c r="C70" s="63"/>
      <c r="D70" s="63"/>
      <c r="E70" s="63"/>
      <c r="F70" s="60"/>
      <c r="G70" s="63"/>
      <c r="H70" s="63"/>
      <c r="I70" s="63"/>
      <c r="J70" s="63"/>
      <c r="K70" s="63"/>
      <c r="L70" s="63"/>
      <c r="M70" s="63"/>
      <c r="N70" s="63"/>
      <c r="O70" s="63"/>
      <c r="P70" s="63"/>
      <c r="Q70" s="63"/>
      <c r="R70" s="59"/>
      <c r="S70" s="58"/>
    </row>
    <row r="71" spans="1:19" ht="13" customHeight="1">
      <c r="A71" s="176"/>
      <c r="B71" s="62">
        <v>1973</v>
      </c>
      <c r="C71" s="63"/>
      <c r="D71" s="63"/>
      <c r="E71" s="63"/>
      <c r="F71" s="63"/>
      <c r="G71" s="63"/>
      <c r="H71" s="63"/>
      <c r="I71" s="63"/>
      <c r="J71" s="63"/>
      <c r="K71" s="63"/>
      <c r="L71" s="63"/>
      <c r="M71" s="63"/>
      <c r="N71" s="63"/>
      <c r="O71" s="63"/>
      <c r="P71" s="63"/>
      <c r="Q71" s="63"/>
      <c r="R71" s="59"/>
      <c r="S71" s="58"/>
    </row>
    <row r="72" spans="1:19" ht="13" customHeight="1">
      <c r="A72" s="176"/>
      <c r="B72" s="62">
        <v>1974</v>
      </c>
      <c r="C72" s="63"/>
      <c r="D72" s="63"/>
      <c r="E72" s="63"/>
      <c r="F72" s="63"/>
      <c r="G72" s="63"/>
      <c r="H72" s="63"/>
      <c r="I72" s="63"/>
      <c r="J72" s="63"/>
      <c r="K72" s="63"/>
      <c r="L72" s="63"/>
      <c r="M72" s="63"/>
      <c r="N72" s="63"/>
      <c r="O72" s="63"/>
      <c r="P72" s="63"/>
      <c r="Q72" s="63"/>
      <c r="R72" s="59"/>
      <c r="S72" s="58"/>
    </row>
    <row r="73" spans="1:19" ht="13" customHeight="1">
      <c r="A73" s="176"/>
      <c r="B73" s="62">
        <v>1975</v>
      </c>
      <c r="C73" s="63"/>
      <c r="D73" s="63"/>
      <c r="E73" s="63"/>
      <c r="F73" s="63"/>
      <c r="G73" s="63"/>
      <c r="H73" s="63"/>
      <c r="I73" s="63"/>
      <c r="J73" s="63"/>
      <c r="K73" s="63"/>
      <c r="L73" s="63"/>
      <c r="M73" s="63"/>
      <c r="N73" s="63"/>
      <c r="O73" s="63"/>
      <c r="P73" s="63"/>
      <c r="Q73" s="63"/>
      <c r="R73" s="59"/>
      <c r="S73" s="58"/>
    </row>
    <row r="74" spans="1:19" ht="13" customHeight="1">
      <c r="A74" s="176"/>
      <c r="B74" s="62">
        <v>1976</v>
      </c>
      <c r="C74" s="63"/>
      <c r="D74" s="63"/>
      <c r="E74" s="63"/>
      <c r="F74" s="63"/>
      <c r="G74" s="63"/>
      <c r="H74" s="63"/>
      <c r="I74" s="63"/>
      <c r="J74" s="63"/>
      <c r="K74" s="63"/>
      <c r="L74" s="63"/>
      <c r="M74" s="63"/>
      <c r="N74" s="63"/>
      <c r="O74" s="63"/>
      <c r="P74" s="63"/>
      <c r="Q74" s="63"/>
      <c r="R74" s="59"/>
      <c r="S74" s="58"/>
    </row>
    <row r="75" spans="1:19" ht="13" customHeight="1">
      <c r="A75" s="176"/>
      <c r="B75" s="62">
        <v>1977</v>
      </c>
      <c r="C75" s="63"/>
      <c r="D75" s="63"/>
      <c r="E75" s="63"/>
      <c r="F75" s="63"/>
      <c r="G75" s="63"/>
      <c r="H75" s="63"/>
      <c r="I75" s="63"/>
      <c r="J75" s="63"/>
      <c r="K75" s="63"/>
      <c r="L75" s="63"/>
      <c r="M75" s="63"/>
      <c r="N75" s="63"/>
      <c r="O75" s="63"/>
      <c r="P75" s="63"/>
      <c r="Q75" s="63"/>
      <c r="R75" s="59"/>
      <c r="S75" s="58"/>
    </row>
    <row r="76" spans="1:19" ht="13" customHeight="1">
      <c r="A76" s="176"/>
      <c r="B76" s="62">
        <v>1978</v>
      </c>
      <c r="C76" s="63"/>
      <c r="D76" s="63"/>
      <c r="E76" s="63"/>
      <c r="F76" s="63"/>
      <c r="G76" s="63"/>
      <c r="H76" s="63"/>
      <c r="I76" s="63"/>
      <c r="J76" s="63"/>
      <c r="K76" s="63"/>
      <c r="L76" s="63"/>
      <c r="M76" s="63"/>
      <c r="N76" s="63"/>
      <c r="O76" s="63"/>
      <c r="P76" s="63"/>
      <c r="Q76" s="63"/>
      <c r="R76" s="59"/>
      <c r="S76" s="58"/>
    </row>
    <row r="77" spans="1:19" ht="13" customHeight="1">
      <c r="A77" s="176"/>
      <c r="B77" s="62">
        <v>1979</v>
      </c>
      <c r="C77" s="63"/>
      <c r="D77" s="63"/>
      <c r="E77" s="63"/>
      <c r="F77" s="63"/>
      <c r="G77" s="63"/>
      <c r="H77" s="63"/>
      <c r="I77" s="63"/>
      <c r="J77" s="63"/>
      <c r="K77" s="63"/>
      <c r="L77" s="63"/>
      <c r="M77" s="63"/>
      <c r="N77" s="63"/>
      <c r="O77" s="63"/>
      <c r="P77" s="63"/>
      <c r="Q77" s="63"/>
      <c r="R77" s="59"/>
      <c r="S77" s="58"/>
    </row>
    <row r="78" spans="1:19" ht="13" customHeight="1">
      <c r="A78" s="176"/>
      <c r="B78" s="62">
        <v>1980</v>
      </c>
      <c r="C78" s="63"/>
      <c r="D78" s="63"/>
      <c r="E78" s="63"/>
      <c r="F78" s="63"/>
      <c r="G78" s="63"/>
      <c r="H78" s="63"/>
      <c r="I78" s="63"/>
      <c r="J78" s="63"/>
      <c r="K78" s="63"/>
      <c r="L78" s="63"/>
      <c r="M78" s="63"/>
      <c r="N78" s="63"/>
      <c r="O78" s="63"/>
      <c r="P78" s="63"/>
      <c r="Q78" s="63"/>
      <c r="R78" s="59"/>
      <c r="S78" s="58"/>
    </row>
    <row r="79" spans="1:19" ht="13" customHeight="1">
      <c r="A79" s="176"/>
      <c r="B79" s="62">
        <v>1981</v>
      </c>
      <c r="C79" s="63"/>
      <c r="D79" s="63"/>
      <c r="E79" s="63"/>
      <c r="F79" s="63"/>
      <c r="G79" s="63"/>
      <c r="H79" s="63"/>
      <c r="I79" s="63"/>
      <c r="J79" s="63"/>
      <c r="K79" s="63"/>
      <c r="L79" s="63"/>
      <c r="M79" s="63"/>
      <c r="N79" s="63"/>
      <c r="O79" s="63"/>
      <c r="P79" s="63"/>
      <c r="Q79" s="63"/>
      <c r="R79" s="59"/>
      <c r="S79" s="58"/>
    </row>
    <row r="80" spans="1:19" ht="13" customHeight="1">
      <c r="A80" s="176"/>
      <c r="B80" s="62">
        <v>1982</v>
      </c>
      <c r="C80" s="63"/>
      <c r="D80" s="63"/>
      <c r="E80" s="63"/>
      <c r="F80" s="63"/>
      <c r="G80" s="63"/>
      <c r="H80" s="63"/>
      <c r="I80" s="63"/>
      <c r="J80" s="63"/>
      <c r="K80" s="63"/>
      <c r="L80" s="63"/>
      <c r="M80" s="63"/>
      <c r="N80" s="63"/>
      <c r="O80" s="63"/>
      <c r="P80" s="63"/>
      <c r="Q80" s="63"/>
      <c r="R80" s="59"/>
      <c r="S80" s="58"/>
    </row>
    <row r="81" spans="1:19" ht="13" customHeight="1">
      <c r="A81" s="176"/>
      <c r="B81" s="62">
        <v>1983</v>
      </c>
      <c r="C81" s="63"/>
      <c r="D81" s="63"/>
      <c r="E81" s="63"/>
      <c r="F81" s="63"/>
      <c r="G81" s="63"/>
      <c r="H81" s="63"/>
      <c r="I81" s="63"/>
      <c r="J81" s="63"/>
      <c r="K81" s="63"/>
      <c r="L81" s="63"/>
      <c r="M81" s="63"/>
      <c r="N81" s="63"/>
      <c r="O81" s="63"/>
      <c r="P81" s="63"/>
      <c r="Q81" s="63"/>
      <c r="R81" s="59"/>
      <c r="S81" s="58"/>
    </row>
    <row r="82" spans="1:19" ht="13" customHeight="1">
      <c r="A82" s="176"/>
      <c r="B82" s="62">
        <v>1984</v>
      </c>
      <c r="C82" s="63"/>
      <c r="D82" s="63"/>
      <c r="E82" s="63"/>
      <c r="F82" s="63"/>
      <c r="G82" s="63"/>
      <c r="H82" s="63"/>
      <c r="I82" s="63"/>
      <c r="J82" s="63"/>
      <c r="K82" s="63"/>
      <c r="L82" s="63"/>
      <c r="M82" s="63"/>
      <c r="N82" s="63"/>
      <c r="O82" s="63"/>
      <c r="P82" s="63"/>
      <c r="Q82" s="63"/>
      <c r="R82" s="59"/>
      <c r="S82" s="58"/>
    </row>
    <row r="83" spans="1:19" ht="13" customHeight="1">
      <c r="A83" s="176"/>
      <c r="B83" s="62">
        <v>1985</v>
      </c>
      <c r="C83" s="63"/>
      <c r="D83" s="63"/>
      <c r="E83" s="63"/>
      <c r="F83" s="63"/>
      <c r="G83" s="63"/>
      <c r="H83" s="63"/>
      <c r="I83" s="63"/>
      <c r="J83" s="63"/>
      <c r="K83" s="63"/>
      <c r="L83" s="63"/>
      <c r="M83" s="63"/>
      <c r="N83" s="63"/>
      <c r="O83" s="63"/>
      <c r="P83" s="63"/>
      <c r="Q83" s="63"/>
      <c r="R83" s="59"/>
      <c r="S83" s="58"/>
    </row>
    <row r="84" spans="1:19" ht="13" customHeight="1">
      <c r="A84" s="176"/>
      <c r="B84" s="62">
        <v>1986</v>
      </c>
      <c r="C84" s="63"/>
      <c r="D84" s="63"/>
      <c r="E84" s="63"/>
      <c r="F84" s="63"/>
      <c r="G84" s="63"/>
      <c r="H84" s="63"/>
      <c r="I84" s="63"/>
      <c r="J84" s="63"/>
      <c r="K84" s="63"/>
      <c r="L84" s="63"/>
      <c r="M84" s="63"/>
      <c r="N84" s="63"/>
      <c r="O84" s="63"/>
      <c r="P84" s="63"/>
      <c r="Q84" s="63"/>
      <c r="R84" s="59"/>
      <c r="S84" s="58"/>
    </row>
    <row r="85" spans="1:19" ht="13" customHeight="1">
      <c r="A85" s="176"/>
      <c r="B85" s="62" t="s">
        <v>46</v>
      </c>
      <c r="C85" s="63"/>
      <c r="D85" s="63"/>
      <c r="E85" s="63"/>
      <c r="F85" s="63"/>
      <c r="G85" s="63"/>
      <c r="H85" s="63"/>
      <c r="I85" s="63"/>
      <c r="J85" s="63"/>
      <c r="K85" s="63"/>
      <c r="L85" s="63"/>
      <c r="M85" s="63"/>
      <c r="N85" s="63"/>
      <c r="O85" s="63"/>
      <c r="P85" s="63"/>
      <c r="Q85" s="63"/>
      <c r="R85" s="59"/>
      <c r="S85" s="58"/>
    </row>
    <row r="86" spans="1:19" ht="13" customHeight="1">
      <c r="A86" s="176"/>
      <c r="B86" s="62" t="s">
        <v>47</v>
      </c>
      <c r="C86" s="63"/>
      <c r="D86" s="63"/>
      <c r="E86" s="63"/>
      <c r="F86" s="63"/>
      <c r="G86" s="63"/>
      <c r="H86" s="63"/>
      <c r="I86" s="63"/>
      <c r="J86" s="63"/>
      <c r="K86" s="63"/>
      <c r="L86" s="63"/>
      <c r="M86" s="63"/>
      <c r="N86" s="63"/>
      <c r="O86" s="63"/>
      <c r="P86" s="63"/>
      <c r="Q86" s="63"/>
      <c r="R86" s="59"/>
      <c r="S86" s="58"/>
    </row>
    <row r="87" spans="1:19" ht="13" customHeight="1">
      <c r="A87" s="176"/>
      <c r="B87" s="62" t="s">
        <v>48</v>
      </c>
      <c r="C87" s="63"/>
      <c r="D87" s="63"/>
      <c r="E87" s="63"/>
      <c r="F87" s="63"/>
      <c r="G87" s="63"/>
      <c r="H87" s="63"/>
      <c r="I87" s="63"/>
      <c r="J87" s="63"/>
      <c r="K87" s="63"/>
      <c r="L87" s="63"/>
      <c r="M87" s="63"/>
      <c r="N87" s="63"/>
      <c r="O87" s="63"/>
      <c r="P87" s="63"/>
      <c r="Q87" s="63"/>
      <c r="R87" s="59"/>
      <c r="S87" s="58"/>
    </row>
    <row r="88" spans="1:19" ht="12.75" customHeight="1">
      <c r="A88" s="175" t="s">
        <v>49</v>
      </c>
      <c r="B88" s="62" t="s">
        <v>50</v>
      </c>
      <c r="C88" s="63"/>
      <c r="D88" s="63"/>
      <c r="E88" s="63"/>
      <c r="F88" s="63"/>
      <c r="G88" s="63"/>
      <c r="H88" s="63"/>
      <c r="I88" s="63"/>
      <c r="J88" s="63"/>
      <c r="K88" s="63"/>
      <c r="L88" s="63"/>
      <c r="M88" s="63"/>
      <c r="N88" s="63"/>
      <c r="O88" s="63"/>
      <c r="P88" s="63"/>
      <c r="Q88" s="63"/>
      <c r="R88" s="59"/>
      <c r="S88" s="58"/>
    </row>
    <row r="89" spans="1:19" ht="13" customHeight="1">
      <c r="A89" s="176"/>
      <c r="B89" s="62" t="s">
        <v>51</v>
      </c>
      <c r="C89" s="62"/>
      <c r="D89" s="62"/>
      <c r="E89" s="62"/>
      <c r="F89" s="62"/>
      <c r="G89" s="62"/>
      <c r="H89" s="62"/>
      <c r="I89" s="62"/>
      <c r="J89" s="62"/>
      <c r="K89" s="62"/>
      <c r="L89" s="62"/>
      <c r="M89" s="62"/>
      <c r="N89" s="62"/>
      <c r="O89" s="62"/>
      <c r="P89" s="62"/>
      <c r="Q89" s="62"/>
      <c r="R89" s="59"/>
      <c r="S89" s="58"/>
    </row>
    <row r="90" spans="1:19" ht="13" customHeight="1">
      <c r="A90" s="176"/>
      <c r="B90" s="62" t="s">
        <v>52</v>
      </c>
      <c r="C90" s="62">
        <f>ROUND(C25*1000000/Population!$C25,0)</f>
        <v>8300</v>
      </c>
      <c r="D90" s="62"/>
      <c r="E90" s="62"/>
      <c r="F90" s="62"/>
      <c r="G90" s="62">
        <f>ROUND(G25*1000000/Population!$C25,0)</f>
        <v>3021</v>
      </c>
      <c r="H90" s="62">
        <f>ROUND(H25*1000000/Population!$C25,0)</f>
        <v>1097</v>
      </c>
      <c r="I90" s="62">
        <f>ROUND(I25*1000000/Population!$C25,0)</f>
        <v>1271</v>
      </c>
      <c r="J90" s="62">
        <f>ROUND(J25*1000000/Population!$C25,0)</f>
        <v>593</v>
      </c>
      <c r="K90" s="62">
        <f>ROUND(K25*1000000/Population!$C25,0)</f>
        <v>295</v>
      </c>
      <c r="L90" s="62">
        <f>ROUND(L25*1000000/Population!$C25,0)</f>
        <v>352</v>
      </c>
      <c r="M90" s="62">
        <f>ROUND(M25*1000000/Population!$C25,0)</f>
        <v>232</v>
      </c>
      <c r="N90" s="62">
        <f>ROUND(N25*1000000/Population!$C25,0)</f>
        <v>182</v>
      </c>
      <c r="O90" s="62">
        <f>ROUND(O25*1000000/Population!$C25,0)</f>
        <v>77</v>
      </c>
      <c r="P90" s="62">
        <f>ROUND(P25*1000000/Population!$C25,0)</f>
        <v>1180</v>
      </c>
      <c r="Q90" s="62"/>
      <c r="R90" s="59"/>
      <c r="S90" s="58"/>
    </row>
    <row r="91" spans="1:19" ht="13" customHeight="1">
      <c r="A91" s="176"/>
      <c r="B91" s="62" t="s">
        <v>53</v>
      </c>
      <c r="C91" s="62">
        <f>ROUND(C26*1000000/Population!$C26,0)</f>
        <v>8282</v>
      </c>
      <c r="D91" s="62"/>
      <c r="E91" s="62"/>
      <c r="F91" s="62"/>
      <c r="G91" s="62">
        <f>ROUND(G26*1000000/Population!$C26,0)</f>
        <v>3012</v>
      </c>
      <c r="H91" s="62">
        <f>ROUND(H26*1000000/Population!$C26,0)</f>
        <v>1091</v>
      </c>
      <c r="I91" s="62">
        <f>ROUND(I26*1000000/Population!$C26,0)</f>
        <v>1268</v>
      </c>
      <c r="J91" s="62">
        <f>ROUND(J26*1000000/Population!$C26,0)</f>
        <v>613</v>
      </c>
      <c r="K91" s="62">
        <f>ROUND(K26*1000000/Population!$C26,0)</f>
        <v>361</v>
      </c>
      <c r="L91" s="62">
        <f>ROUND(L26*1000000/Population!$C26,0)</f>
        <v>330</v>
      </c>
      <c r="M91" s="62">
        <f>ROUND(M26*1000000/Population!$C26,0)</f>
        <v>202</v>
      </c>
      <c r="N91" s="62">
        <f>ROUND(N26*1000000/Population!$C26,0)</f>
        <v>266</v>
      </c>
      <c r="O91" s="62">
        <f>ROUND(O26*1000000/Population!$C26,0)</f>
        <v>42</v>
      </c>
      <c r="P91" s="62">
        <f>ROUND(P26*1000000/Population!$C26,0)</f>
        <v>1098</v>
      </c>
      <c r="Q91" s="62"/>
      <c r="R91" s="59"/>
      <c r="S91" s="58"/>
    </row>
    <row r="92" spans="1:19" ht="12.75" customHeight="1">
      <c r="A92" s="175" t="s">
        <v>54</v>
      </c>
      <c r="B92" s="62" t="s">
        <v>55</v>
      </c>
      <c r="C92" s="62"/>
      <c r="D92" s="62">
        <f>ROUND(D27*1000000/Population!$C27,0)</f>
        <v>7916</v>
      </c>
      <c r="E92" s="62"/>
      <c r="F92" s="62"/>
      <c r="G92" s="62">
        <f>ROUND(G27*1000000/Population!$C27,0)</f>
        <v>3190</v>
      </c>
      <c r="H92" s="62">
        <f>ROUND(H27*1000000/Population!$C27,0)</f>
        <v>1141</v>
      </c>
      <c r="I92" s="62">
        <f>ROUND(I27*1000000/Population!$C27,0)</f>
        <v>1160</v>
      </c>
      <c r="J92" s="62">
        <f>ROUND(J27*1000000/Population!$C27,0)</f>
        <v>465</v>
      </c>
      <c r="K92" s="62">
        <f>ROUND(K27*1000000/Population!$C27,0)</f>
        <v>318</v>
      </c>
      <c r="L92" s="62">
        <f>ROUND(L27*1000000/Population!$C27,0)</f>
        <v>292</v>
      </c>
      <c r="M92" s="62">
        <f>ROUND(M27*1000000/Population!$C27,0)</f>
        <v>204</v>
      </c>
      <c r="N92" s="62">
        <f>ROUND(N27*1000000/Population!$C27,0)</f>
        <v>182</v>
      </c>
      <c r="O92" s="62">
        <f>ROUND(O27*1000000/Population!$C27,0)</f>
        <v>162</v>
      </c>
      <c r="P92" s="62">
        <f>ROUND(P27*1000000/Population!$C27,0)</f>
        <v>1053</v>
      </c>
      <c r="Q92" s="62">
        <f>ROUND(Q27*1000000/Population!$C27,0)</f>
        <v>-250</v>
      </c>
      <c r="R92" s="59"/>
      <c r="S92" s="58"/>
    </row>
    <row r="93" spans="1:19" ht="13" customHeight="1">
      <c r="A93" s="176"/>
      <c r="B93" s="62" t="s">
        <v>56</v>
      </c>
      <c r="C93" s="62"/>
      <c r="D93" s="62">
        <f>ROUND(D28*1000000/Population!$C28,0)</f>
        <v>8009</v>
      </c>
      <c r="E93" s="62"/>
      <c r="F93" s="62"/>
      <c r="G93" s="62">
        <f>ROUND(G28*1000000/Population!$C28,0)</f>
        <v>3214</v>
      </c>
      <c r="H93" s="62">
        <f>ROUND(H28*1000000/Population!$C28,0)</f>
        <v>1197</v>
      </c>
      <c r="I93" s="62">
        <f>ROUND(I28*1000000/Population!$C28,0)</f>
        <v>1189</v>
      </c>
      <c r="J93" s="62">
        <f>ROUND(J28*1000000/Population!$C28,0)</f>
        <v>356</v>
      </c>
      <c r="K93" s="62">
        <f>ROUND(K28*1000000/Population!$C28,0)</f>
        <v>322</v>
      </c>
      <c r="L93" s="62">
        <f>ROUND(L28*1000000/Population!$C28,0)</f>
        <v>278</v>
      </c>
      <c r="M93" s="62">
        <f>ROUND(M28*1000000/Population!$C28,0)</f>
        <v>196</v>
      </c>
      <c r="N93" s="62">
        <f>ROUND(N28*1000000/Population!$C28,0)</f>
        <v>171</v>
      </c>
      <c r="O93" s="62">
        <f>ROUND(O28*1000000/Population!$C28,0)</f>
        <v>207</v>
      </c>
      <c r="P93" s="62">
        <f>ROUND(P28*1000000/Population!$C28,0)</f>
        <v>1030</v>
      </c>
      <c r="Q93" s="62">
        <f>ROUND(Q28*1000000/Population!$C28,0)</f>
        <v>-151</v>
      </c>
      <c r="R93" s="59"/>
      <c r="S93" s="58"/>
    </row>
    <row r="94" spans="1:19" ht="13" customHeight="1">
      <c r="A94" s="176"/>
      <c r="B94" s="62" t="s">
        <v>57</v>
      </c>
      <c r="C94" s="62"/>
      <c r="D94" s="62">
        <f>ROUND(D29*1000000/Population!$C29,0)</f>
        <v>8227</v>
      </c>
      <c r="E94" s="62"/>
      <c r="F94" s="62"/>
      <c r="G94" s="62">
        <f>ROUND(G29*1000000/Population!$C29,0)</f>
        <v>3303</v>
      </c>
      <c r="H94" s="62">
        <f>ROUND(H29*1000000/Population!$C29,0)</f>
        <v>1261</v>
      </c>
      <c r="I94" s="62">
        <f>ROUND(I29*1000000/Population!$C29,0)</f>
        <v>1204</v>
      </c>
      <c r="J94" s="62">
        <f>ROUND(J29*1000000/Population!$C29,0)</f>
        <v>407</v>
      </c>
      <c r="K94" s="62">
        <f>ROUND(K29*1000000/Population!$C29,0)</f>
        <v>330</v>
      </c>
      <c r="L94" s="62">
        <f>ROUND(L29*1000000/Population!$C29,0)</f>
        <v>262</v>
      </c>
      <c r="M94" s="62">
        <f>ROUND(M29*1000000/Population!$C29,0)</f>
        <v>199</v>
      </c>
      <c r="N94" s="62">
        <f>ROUND(N29*1000000/Population!$C29,0)</f>
        <v>256</v>
      </c>
      <c r="O94" s="62">
        <f>ROUND(O29*1000000/Population!$C29,0)</f>
        <v>168</v>
      </c>
      <c r="P94" s="62">
        <f>ROUND(P29*1000000/Population!$C29,0)</f>
        <v>999</v>
      </c>
      <c r="Q94" s="62">
        <f>ROUND(Q29*1000000/Population!$C29,0)</f>
        <v>-163</v>
      </c>
      <c r="R94" s="59"/>
      <c r="S94" s="58"/>
    </row>
    <row r="95" spans="1:19" ht="12.75" customHeight="1">
      <c r="A95" s="175" t="s">
        <v>58</v>
      </c>
      <c r="B95" s="62">
        <v>1997</v>
      </c>
      <c r="C95" s="62"/>
      <c r="D95" s="62">
        <f>ROUND(D30*1000000/Population!$C30,0)</f>
        <v>8343</v>
      </c>
      <c r="E95" s="62">
        <f>ROUND(E30*1000000/Population!$C30,0)</f>
        <v>10000</v>
      </c>
      <c r="F95" s="62"/>
      <c r="G95" s="62">
        <f>ROUND(G30*1000000/Population!$C30,0)</f>
        <v>3240</v>
      </c>
      <c r="H95" s="62">
        <f>ROUND(H30*1000000/Population!$C30,0)</f>
        <v>1338</v>
      </c>
      <c r="I95" s="62">
        <f>ROUND(I30*1000000/Population!$C30,0)</f>
        <v>1281</v>
      </c>
      <c r="J95" s="62">
        <f>ROUND(J30*1000000/Population!$C30,0)</f>
        <v>520</v>
      </c>
      <c r="K95" s="62">
        <f>ROUND(K30*1000000/Population!$C30,0)</f>
        <v>337</v>
      </c>
      <c r="L95" s="62">
        <f>ROUND(L30*1000000/Population!$C30,0)</f>
        <v>252</v>
      </c>
      <c r="M95" s="62">
        <f>ROUND(M30*1000000/Population!$C30,0)</f>
        <v>212</v>
      </c>
      <c r="N95" s="62">
        <f>ROUND(N30*1000000/Population!$C30,0)</f>
        <v>189</v>
      </c>
      <c r="O95" s="62">
        <f>ROUND(O30*1000000/Population!$C30,0)</f>
        <v>191</v>
      </c>
      <c r="P95" s="62">
        <f>ROUND(P30*1000000/Population!$C30,0)</f>
        <v>783</v>
      </c>
      <c r="Q95" s="62"/>
      <c r="R95" s="58"/>
      <c r="S95" s="58"/>
    </row>
    <row r="96" spans="1:19" ht="13" customHeight="1">
      <c r="A96" s="176"/>
      <c r="B96" s="62">
        <v>1998</v>
      </c>
      <c r="C96" s="62"/>
      <c r="D96" s="62">
        <f>ROUND(D31*1000000/Population!$C31,0)</f>
        <v>8678</v>
      </c>
      <c r="E96" s="62">
        <f>ROUND(E31*1000000/Population!$C31,0)</f>
        <v>10200</v>
      </c>
      <c r="F96" s="62"/>
      <c r="G96" s="62">
        <f>ROUND(G31*1000000/Population!$C31,0)</f>
        <v>3427</v>
      </c>
      <c r="H96" s="62">
        <f>ROUND(H31*1000000/Population!$C31,0)</f>
        <v>1410</v>
      </c>
      <c r="I96" s="62">
        <f>ROUND(I31*1000000/Population!$C31,0)</f>
        <v>1358</v>
      </c>
      <c r="J96" s="62">
        <f>ROUND(J31*1000000/Population!$C31,0)</f>
        <v>489</v>
      </c>
      <c r="K96" s="62">
        <f>ROUND(K31*1000000/Population!$C31,0)</f>
        <v>350</v>
      </c>
      <c r="L96" s="62">
        <f>ROUND(L31*1000000/Population!$C31,0)</f>
        <v>280</v>
      </c>
      <c r="M96" s="62">
        <f>ROUND(M31*1000000/Population!$C31,0)</f>
        <v>224</v>
      </c>
      <c r="N96" s="62">
        <f>ROUND(N31*1000000/Population!$C31,0)</f>
        <v>202</v>
      </c>
      <c r="O96" s="62">
        <f>ROUND(O31*1000000/Population!$C31,0)</f>
        <v>234</v>
      </c>
      <c r="P96" s="62">
        <f>ROUND(P31*1000000/Population!$C31,0)</f>
        <v>703</v>
      </c>
      <c r="Q96" s="62"/>
      <c r="R96" s="58"/>
      <c r="S96" s="58"/>
    </row>
    <row r="97" spans="1:19" ht="13" customHeight="1">
      <c r="A97" s="176"/>
      <c r="B97" s="62">
        <v>1999</v>
      </c>
      <c r="C97" s="62"/>
      <c r="D97" s="62">
        <f>ROUND(D32*1000000/Population!$C32,0)</f>
        <v>8868</v>
      </c>
      <c r="E97" s="62">
        <f>ROUND(E32*1000000/Population!$C32,0)</f>
        <v>10410</v>
      </c>
      <c r="F97" s="62"/>
      <c r="G97" s="62">
        <f>ROUND(G32*1000000/Population!$C32,0)</f>
        <v>3511</v>
      </c>
      <c r="H97" s="62">
        <f>ROUND(H32*1000000/Population!$C32,0)</f>
        <v>1535</v>
      </c>
      <c r="I97" s="62">
        <f>ROUND(I32*1000000/Population!$C32,0)</f>
        <v>1395</v>
      </c>
      <c r="J97" s="62">
        <f>ROUND(J32*1000000/Population!$C32,0)</f>
        <v>518</v>
      </c>
      <c r="K97" s="62">
        <f>ROUND(K32*1000000/Population!$C32,0)</f>
        <v>387</v>
      </c>
      <c r="L97" s="62">
        <f>ROUND(L32*1000000/Population!$C32,0)</f>
        <v>267</v>
      </c>
      <c r="M97" s="62">
        <f>ROUND(M32*1000000/Population!$C32,0)</f>
        <v>241</v>
      </c>
      <c r="N97" s="62">
        <f>ROUND(N32*1000000/Population!$C32,0)</f>
        <v>212</v>
      </c>
      <c r="O97" s="62">
        <f>ROUND(O32*1000000/Population!$C32,0)</f>
        <v>183</v>
      </c>
      <c r="P97" s="62">
        <f>ROUND(P32*1000000/Population!$C32,0)</f>
        <v>619</v>
      </c>
      <c r="Q97" s="62"/>
      <c r="R97" s="58"/>
      <c r="S97" s="58"/>
    </row>
    <row r="98" spans="1:19" ht="13" customHeight="1">
      <c r="A98" s="176"/>
      <c r="B98" s="62">
        <v>2000</v>
      </c>
      <c r="C98" s="62"/>
      <c r="D98" s="62">
        <f>ROUND(D33*1000000/Population!$C33,0)</f>
        <v>9050</v>
      </c>
      <c r="E98" s="62">
        <f>ROUND(E33*1000000/Population!$C33,0)</f>
        <v>10658</v>
      </c>
      <c r="F98" s="62"/>
      <c r="G98" s="62">
        <f>ROUND(G33*1000000/Population!$C33,0)</f>
        <v>3508</v>
      </c>
      <c r="H98" s="62">
        <f>ROUND(H33*1000000/Population!$C33,0)</f>
        <v>1597</v>
      </c>
      <c r="I98" s="62">
        <f>ROUND(I33*1000000/Population!$C33,0)</f>
        <v>1484</v>
      </c>
      <c r="J98" s="62">
        <f>ROUND(J33*1000000/Population!$C33,0)</f>
        <v>518</v>
      </c>
      <c r="K98" s="62">
        <f>ROUND(K33*1000000/Population!$C33,0)</f>
        <v>392</v>
      </c>
      <c r="L98" s="62">
        <f>ROUND(L33*1000000/Population!$C33,0)</f>
        <v>302</v>
      </c>
      <c r="M98" s="62">
        <f>ROUND(M33*1000000/Population!$C33,0)</f>
        <v>241</v>
      </c>
      <c r="N98" s="62">
        <f>ROUND(N33*1000000/Population!$C33,0)</f>
        <v>229</v>
      </c>
      <c r="O98" s="62">
        <f>ROUND(O33*1000000/Population!$C33,0)</f>
        <v>206</v>
      </c>
      <c r="P98" s="62">
        <f>ROUND(P33*1000000/Population!$C33,0)</f>
        <v>573</v>
      </c>
      <c r="Q98" s="62"/>
      <c r="R98" s="58"/>
      <c r="S98" s="58"/>
    </row>
    <row r="99" spans="1:19" ht="13" customHeight="1">
      <c r="A99" s="176"/>
      <c r="B99" s="62" t="s">
        <v>59</v>
      </c>
      <c r="C99" s="62"/>
      <c r="D99" s="62">
        <f>ROUND(D34*1000000/Population!$C34,0)</f>
        <v>9445</v>
      </c>
      <c r="E99" s="62">
        <f>ROUND(E34*1000000/Population!$C34,0)</f>
        <v>11243</v>
      </c>
      <c r="F99" s="62"/>
      <c r="G99" s="62">
        <f>ROUND(G34*1000000/Population!$C34,0)</f>
        <v>3560</v>
      </c>
      <c r="H99" s="62">
        <f>ROUND(H34*1000000/Population!$C34,0)</f>
        <v>1721</v>
      </c>
      <c r="I99" s="62">
        <f>ROUND(I34*1000000/Population!$C34,0)</f>
        <v>1585</v>
      </c>
      <c r="J99" s="62">
        <f>ROUND(J34*1000000/Population!$C34,0)</f>
        <v>555</v>
      </c>
      <c r="K99" s="62">
        <f>ROUND(K34*1000000/Population!$C34,0)</f>
        <v>398</v>
      </c>
      <c r="L99" s="62">
        <f>ROUND(L34*1000000/Population!$C34,0)</f>
        <v>321</v>
      </c>
      <c r="M99" s="62">
        <f>ROUND(M34*1000000/Population!$C34,0)</f>
        <v>234</v>
      </c>
      <c r="N99" s="62">
        <f>ROUND(N34*1000000/Population!$C34,0)</f>
        <v>268</v>
      </c>
      <c r="O99" s="62">
        <f>ROUND(O34*1000000/Population!$C34,0)</f>
        <v>208</v>
      </c>
      <c r="P99" s="62">
        <f>ROUND(P34*1000000/Population!$C34,0)</f>
        <v>595</v>
      </c>
      <c r="Q99" s="62"/>
      <c r="R99" s="58"/>
      <c r="S99" s="58"/>
    </row>
    <row r="100" spans="1:19" ht="13" customHeight="1">
      <c r="A100" s="176"/>
      <c r="B100" s="62" t="s">
        <v>60</v>
      </c>
      <c r="C100" s="62"/>
      <c r="D100" s="62">
        <f>ROUND(D35*1000000/Population!$C35,0)</f>
        <v>9581</v>
      </c>
      <c r="E100" s="62">
        <f>ROUND(E35*1000000/Population!$C35,0)</f>
        <v>12056</v>
      </c>
      <c r="F100" s="62"/>
      <c r="G100" s="62">
        <f>ROUND(G35*1000000/Population!$C35,0)</f>
        <v>3617</v>
      </c>
      <c r="H100" s="62">
        <f>ROUND(H35*1000000/Population!$C35,0)</f>
        <v>1796</v>
      </c>
      <c r="I100" s="62">
        <f>ROUND(I35*1000000/Population!$C35,0)</f>
        <v>1653</v>
      </c>
      <c r="J100" s="62">
        <f>ROUND(J35*1000000/Population!$C35,0)</f>
        <v>483</v>
      </c>
      <c r="K100" s="62">
        <f>ROUND(K35*1000000/Population!$C35,0)</f>
        <v>443</v>
      </c>
      <c r="L100" s="62">
        <f>ROUND(L35*1000000/Population!$C35,0)</f>
        <v>297</v>
      </c>
      <c r="M100" s="62">
        <f>ROUND(M35*1000000/Population!$C35,0)</f>
        <v>253</v>
      </c>
      <c r="N100" s="62">
        <f>ROUND(N35*1000000/Population!$C35,0)</f>
        <v>259</v>
      </c>
      <c r="O100" s="62">
        <f>ROUND(O35*1000000/Population!$C35,0)</f>
        <v>240</v>
      </c>
      <c r="P100" s="62">
        <f>ROUND(P35*1000000/Population!$C35,0)</f>
        <v>541</v>
      </c>
      <c r="Q100" s="62"/>
      <c r="R100" s="58"/>
      <c r="S100" s="58"/>
    </row>
    <row r="101" spans="1:19" ht="13" customHeight="1">
      <c r="A101" s="176"/>
      <c r="B101" s="62" t="s">
        <v>61</v>
      </c>
      <c r="C101" s="62"/>
      <c r="D101" s="62">
        <f>ROUND(D36*1000000/Population!$C36,0)</f>
        <v>10000</v>
      </c>
      <c r="E101" s="62">
        <f>ROUND(E36*1000000/Population!$C36,0)</f>
        <v>13021</v>
      </c>
      <c r="F101" s="62"/>
      <c r="G101" s="62">
        <f>ROUND(G36*1000000/Population!$C36,0)</f>
        <v>3622</v>
      </c>
      <c r="H101" s="62">
        <f>ROUND(H36*1000000/Population!$C36,0)</f>
        <v>1880</v>
      </c>
      <c r="I101" s="62">
        <f>ROUND(I36*1000000/Population!$C36,0)</f>
        <v>1759</v>
      </c>
      <c r="J101" s="62">
        <f>ROUND(J36*1000000/Population!$C36,0)</f>
        <v>534</v>
      </c>
      <c r="K101" s="62">
        <f>ROUND(K36*1000000/Population!$C36,0)</f>
        <v>435</v>
      </c>
      <c r="L101" s="62">
        <f>ROUND(L36*1000000/Population!$C36,0)</f>
        <v>301</v>
      </c>
      <c r="M101" s="62">
        <f>ROUND(M36*1000000/Population!$C36,0)</f>
        <v>353</v>
      </c>
      <c r="N101" s="62">
        <f>ROUND(N36*1000000/Population!$C36,0)</f>
        <v>264</v>
      </c>
      <c r="O101" s="62">
        <f>ROUND(O36*1000000/Population!$C36,0)</f>
        <v>262</v>
      </c>
      <c r="P101" s="62">
        <f>ROUND(P36*1000000/Population!$C36,0)</f>
        <v>592</v>
      </c>
      <c r="Q101" s="62"/>
      <c r="R101" s="58"/>
      <c r="S101" s="58"/>
    </row>
    <row r="102" spans="1:19" ht="13" customHeight="1">
      <c r="A102" s="176"/>
      <c r="B102" s="62" t="s">
        <v>62</v>
      </c>
      <c r="C102" s="62"/>
      <c r="D102" s="62">
        <f>ROUND(D37*1000000/Population!$C37,0)</f>
        <v>10314</v>
      </c>
      <c r="E102" s="62">
        <f>ROUND(E37*1000000/Population!$C37,0)</f>
        <v>13104</v>
      </c>
      <c r="F102" s="62"/>
      <c r="G102" s="62">
        <f>ROUND(G37*1000000/Population!$C37,0)</f>
        <v>3656</v>
      </c>
      <c r="H102" s="62">
        <f>ROUND(H37*1000000/Population!$C37,0)</f>
        <v>1997</v>
      </c>
      <c r="I102" s="62">
        <f>ROUND(I37*1000000/Population!$C37,0)</f>
        <v>1868</v>
      </c>
      <c r="J102" s="62">
        <f>ROUND(J37*1000000/Population!$C37,0)</f>
        <v>515</v>
      </c>
      <c r="K102" s="62">
        <f>ROUND(K37*1000000/Population!$C37,0)</f>
        <v>454</v>
      </c>
      <c r="L102" s="62">
        <f>ROUND(L37*1000000/Population!$C37,0)</f>
        <v>323</v>
      </c>
      <c r="M102" s="62">
        <f>ROUND(M37*1000000/Population!$C37,0)</f>
        <v>360</v>
      </c>
      <c r="N102" s="62">
        <f>ROUND(N37*1000000/Population!$C37,0)</f>
        <v>294</v>
      </c>
      <c r="O102" s="62">
        <f>ROUND(O37*1000000/Population!$C37,0)</f>
        <v>294</v>
      </c>
      <c r="P102" s="62">
        <f>ROUND(P37*1000000/Population!$C37,0)</f>
        <v>555</v>
      </c>
      <c r="Q102" s="62"/>
      <c r="R102" s="58"/>
      <c r="S102" s="58"/>
    </row>
    <row r="103" spans="1:19" ht="13" customHeight="1">
      <c r="A103" s="175" t="s">
        <v>63</v>
      </c>
      <c r="B103" s="62" t="s">
        <v>64</v>
      </c>
      <c r="C103" s="62"/>
      <c r="D103" s="62">
        <f>ROUND(D38*1000000/Population!$C38,0)</f>
        <v>10858</v>
      </c>
      <c r="E103" s="62">
        <f>ROUND(E38*1000000/Population!$C38,0)</f>
        <v>14025</v>
      </c>
      <c r="F103" s="62"/>
      <c r="G103" s="62">
        <f>ROUND(G38*1000000/Population!$C38,0)</f>
        <v>3708</v>
      </c>
      <c r="H103" s="62">
        <f>ROUND(H38*1000000/Population!$C38,0)</f>
        <v>2143</v>
      </c>
      <c r="I103" s="62">
        <f>ROUND(I38*1000000/Population!$C38,0)</f>
        <v>1928</v>
      </c>
      <c r="J103" s="62">
        <f>ROUND(J38*1000000/Population!$C38,0)</f>
        <v>624</v>
      </c>
      <c r="K103" s="62">
        <f>ROUND(K38*1000000/Population!$C38,0)</f>
        <v>459</v>
      </c>
      <c r="L103" s="62">
        <f>ROUND(L38*1000000/Population!$C38,0)</f>
        <v>310</v>
      </c>
      <c r="M103" s="62">
        <f>ROUND(M38*1000000/Population!$C38,0)</f>
        <v>398</v>
      </c>
      <c r="N103" s="62">
        <f>ROUND(N38*1000000/Population!$C38,0)</f>
        <v>351</v>
      </c>
      <c r="O103" s="62">
        <f>ROUND(O38*1000000/Population!$C38,0)</f>
        <v>384</v>
      </c>
      <c r="P103" s="62">
        <f>ROUND(P38*1000000/Population!$C38,0)</f>
        <v>553</v>
      </c>
      <c r="Q103" s="62"/>
      <c r="R103" s="58"/>
      <c r="S103" s="58"/>
    </row>
    <row r="104" spans="1:19" ht="13" customHeight="1">
      <c r="A104" s="176"/>
      <c r="B104" s="62" t="s">
        <v>65</v>
      </c>
      <c r="C104" s="62"/>
      <c r="D104" s="62">
        <f>ROUND(D39*1000000/Population!$C39,0)</f>
        <v>11797</v>
      </c>
      <c r="E104" s="62">
        <f>ROUND(E39*1000000/Population!$C39,0)</f>
        <v>15311</v>
      </c>
      <c r="F104" s="62"/>
      <c r="G104" s="62">
        <f>ROUND(G39*1000000/Population!$C39,0)</f>
        <v>3897</v>
      </c>
      <c r="H104" s="62">
        <f>ROUND(H39*1000000/Population!$C39,0)</f>
        <v>2295</v>
      </c>
      <c r="I104" s="62">
        <f>ROUND(I39*1000000/Population!$C39,0)</f>
        <v>2383</v>
      </c>
      <c r="J104" s="62">
        <f>ROUND(J39*1000000/Population!$C39,0)</f>
        <v>603</v>
      </c>
      <c r="K104" s="62">
        <f>ROUND(K39*1000000/Population!$C39,0)</f>
        <v>516</v>
      </c>
      <c r="L104" s="62">
        <f>ROUND(L39*1000000/Population!$C39,0)</f>
        <v>332</v>
      </c>
      <c r="M104" s="62">
        <f>ROUND(M39*1000000/Population!$C39,0)</f>
        <v>437</v>
      </c>
      <c r="N104" s="62">
        <f>ROUND(N39*1000000/Population!$C39,0)</f>
        <v>383</v>
      </c>
      <c r="O104" s="62">
        <f>ROUND(O39*1000000/Population!$C39,0)</f>
        <v>387</v>
      </c>
      <c r="P104" s="62">
        <f>ROUND(P39*1000000/Population!$C39,0)</f>
        <v>566</v>
      </c>
      <c r="Q104" s="62"/>
      <c r="R104" s="58"/>
      <c r="S104" s="58"/>
    </row>
    <row r="105" spans="1:19" ht="13" customHeight="1">
      <c r="A105" s="176"/>
      <c r="B105" s="62" t="s">
        <v>66</v>
      </c>
      <c r="C105" s="62"/>
      <c r="D105" s="62">
        <f>ROUND(D40*1000000/Population!$C40,0)</f>
        <v>12780</v>
      </c>
      <c r="E105" s="62">
        <f>ROUND(E40*1000000/Population!$C40,0)</f>
        <v>16177</v>
      </c>
      <c r="F105" s="62"/>
      <c r="G105" s="62">
        <f>ROUND(G40*1000000/Population!$C40,0)</f>
        <v>4104</v>
      </c>
      <c r="H105" s="62">
        <f>ROUND(H40*1000000/Population!$C40,0)</f>
        <v>2461</v>
      </c>
      <c r="I105" s="62">
        <f>ROUND(I40*1000000/Population!$C40,0)</f>
        <v>2203</v>
      </c>
      <c r="J105" s="62">
        <f>ROUND(J40*1000000/Population!$C40,0)</f>
        <v>1145</v>
      </c>
      <c r="K105" s="62">
        <f>ROUND(K40*1000000/Population!$C40,0)</f>
        <v>619</v>
      </c>
      <c r="L105" s="62">
        <f>ROUND(L40*1000000/Population!$C40,0)</f>
        <v>361</v>
      </c>
      <c r="M105" s="62">
        <f>ROUND(M40*1000000/Population!$C40,0)</f>
        <v>572</v>
      </c>
      <c r="N105" s="62">
        <f>ROUND(N40*1000000/Population!$C40,0)</f>
        <v>379</v>
      </c>
      <c r="O105" s="62">
        <f>ROUND(O40*1000000/Population!$C40,0)</f>
        <v>382</v>
      </c>
      <c r="P105" s="62">
        <f>ROUND(P40*1000000/Population!$C40,0)</f>
        <v>554</v>
      </c>
      <c r="Q105" s="62"/>
      <c r="R105" s="58"/>
      <c r="S105" s="58"/>
    </row>
    <row r="106" spans="1:19" ht="13" customHeight="1">
      <c r="A106" s="176"/>
      <c r="B106" s="62" t="s">
        <v>67</v>
      </c>
      <c r="C106" s="62"/>
      <c r="D106" s="62">
        <f>ROUND(D41*1000000/Population!$C41,0)</f>
        <v>13372</v>
      </c>
      <c r="E106" s="62">
        <f>ROUND(E41*1000000/Population!$C41,0)</f>
        <v>17693</v>
      </c>
      <c r="F106" s="62"/>
      <c r="G106" s="62">
        <f>ROUND(G41*1000000/Population!$C41,0)</f>
        <v>4340</v>
      </c>
      <c r="H106" s="62">
        <f>ROUND(H41*1000000/Population!$C41,0)</f>
        <v>2662</v>
      </c>
      <c r="I106" s="62">
        <f>ROUND(I41*1000000/Population!$C41,0)</f>
        <v>2250</v>
      </c>
      <c r="J106" s="62">
        <f>ROUND(J41*1000000/Population!$C41,0)</f>
        <v>794</v>
      </c>
      <c r="K106" s="62">
        <f>ROUND(K41*1000000/Population!$C41,0)</f>
        <v>659</v>
      </c>
      <c r="L106" s="62">
        <f>ROUND(L41*1000000/Population!$C41,0)</f>
        <v>368</v>
      </c>
      <c r="M106" s="62">
        <f>ROUND(M41*1000000/Population!$C41,0)</f>
        <v>529</v>
      </c>
      <c r="N106" s="62">
        <f>ROUND(N41*1000000/Population!$C41,0)</f>
        <v>681</v>
      </c>
      <c r="O106" s="62">
        <f>ROUND(O41*1000000/Population!$C41,0)</f>
        <v>509</v>
      </c>
      <c r="P106" s="62">
        <f>ROUND(P41*1000000/Population!$C41,0)</f>
        <v>580</v>
      </c>
      <c r="Q106" s="62"/>
      <c r="R106" s="58"/>
      <c r="S106" s="58"/>
    </row>
    <row r="107" spans="1:19" ht="13" customHeight="1">
      <c r="A107" s="176"/>
      <c r="B107" s="62" t="s">
        <v>68</v>
      </c>
      <c r="C107" s="62"/>
      <c r="D107" s="62">
        <f>ROUND(D42*1000000/Population!$C42,0)</f>
        <v>14882</v>
      </c>
      <c r="E107" s="62">
        <f>ROUND(E42*1000000/Population!$C42,0)</f>
        <v>19292</v>
      </c>
      <c r="F107" s="62"/>
      <c r="G107" s="62">
        <f>ROUND(G42*1000000/Population!$C42,0)</f>
        <v>4635</v>
      </c>
      <c r="H107" s="62">
        <f>ROUND(H42*1000000/Population!$C42,0)</f>
        <v>2889</v>
      </c>
      <c r="I107" s="62">
        <f>ROUND(I42*1000000/Population!$C42,0)</f>
        <v>2676</v>
      </c>
      <c r="J107" s="62">
        <f>ROUND(J42*1000000/Population!$C42,0)</f>
        <v>1236</v>
      </c>
      <c r="K107" s="62">
        <f>ROUND(K42*1000000/Population!$C42,0)</f>
        <v>699</v>
      </c>
      <c r="L107" s="62">
        <f>ROUND(L42*1000000/Population!$C42,0)</f>
        <v>410</v>
      </c>
      <c r="M107" s="62">
        <f>ROUND(M42*1000000/Population!$C42,0)</f>
        <v>622</v>
      </c>
      <c r="N107" s="62">
        <f>ROUND(N42*1000000/Population!$C42,0)</f>
        <v>691</v>
      </c>
      <c r="O107" s="62">
        <f>ROUND(O42*1000000/Population!$C42,0)</f>
        <v>455</v>
      </c>
      <c r="P107" s="62">
        <f>ROUND(P42*1000000/Population!$C42,0)</f>
        <v>567</v>
      </c>
      <c r="Q107" s="62"/>
      <c r="R107" s="58"/>
      <c r="S107" s="58"/>
    </row>
    <row r="108" spans="1:19" ht="13" customHeight="1">
      <c r="A108" s="176"/>
      <c r="B108" s="62" t="s">
        <v>69</v>
      </c>
      <c r="C108" s="62"/>
      <c r="D108" s="62">
        <f>ROUND(D43*1000000/Population!$C43,0)</f>
        <v>14676</v>
      </c>
      <c r="E108" s="62">
        <f>ROUND(E43*1000000/Population!$C43,0)</f>
        <v>18485</v>
      </c>
      <c r="F108" s="62"/>
      <c r="G108" s="62">
        <f>ROUND(G43*1000000/Population!$C43,0)</f>
        <v>4882</v>
      </c>
      <c r="H108" s="62">
        <f>ROUND(H43*1000000/Population!$C43,0)</f>
        <v>3032</v>
      </c>
      <c r="I108" s="62">
        <f>ROUND(I43*1000000/Population!$C43,0)</f>
        <v>2707</v>
      </c>
      <c r="J108" s="62">
        <f>ROUND(J43*1000000/Population!$C43,0)</f>
        <v>687</v>
      </c>
      <c r="K108" s="62">
        <f>ROUND(K43*1000000/Population!$C43,0)</f>
        <v>717</v>
      </c>
      <c r="L108" s="62">
        <f>ROUND(L43*1000000/Population!$C43,0)</f>
        <v>419</v>
      </c>
      <c r="M108" s="62">
        <f>ROUND(M43*1000000/Population!$C43,0)</f>
        <v>542</v>
      </c>
      <c r="N108" s="62">
        <f>ROUND(N43*1000000/Population!$C43,0)</f>
        <v>648</v>
      </c>
      <c r="O108" s="62">
        <f>ROUND(O43*1000000/Population!$C43,0)</f>
        <v>510</v>
      </c>
      <c r="P108" s="62">
        <f>ROUND(P43*1000000/Population!$C43,0)</f>
        <v>534</v>
      </c>
      <c r="Q108" s="62"/>
      <c r="R108" s="58"/>
      <c r="S108" s="58"/>
    </row>
    <row r="109" spans="1:19" ht="12.75" customHeight="1">
      <c r="A109" s="176"/>
      <c r="B109" s="62" t="s">
        <v>70</v>
      </c>
      <c r="C109" s="62"/>
      <c r="D109" s="62">
        <f>ROUND(D44*1000000/Population!$C44,0)</f>
        <v>16035</v>
      </c>
      <c r="E109" s="62">
        <f>ROUND(E44*1000000/Population!$C44,0)</f>
        <v>22656</v>
      </c>
      <c r="F109" s="62"/>
      <c r="G109" s="62">
        <f>ROUND(G44*1000000/Population!$C44,0)</f>
        <v>5039</v>
      </c>
      <c r="H109" s="62">
        <f>ROUND(H44*1000000/Population!$C44,0)</f>
        <v>3146</v>
      </c>
      <c r="I109" s="62">
        <f>ROUND(I44*1000000/Population!$C44,0)</f>
        <v>2665</v>
      </c>
      <c r="J109" s="62">
        <f>ROUND(J44*1000000/Population!$C44,0)</f>
        <v>1273</v>
      </c>
      <c r="K109" s="62">
        <f>ROUND(K44*1000000/Population!$C44,0)</f>
        <v>758</v>
      </c>
      <c r="L109" s="62">
        <f>ROUND(L44*1000000/Population!$C44,0)</f>
        <v>414</v>
      </c>
      <c r="M109" s="62">
        <f>ROUND(M44*1000000/Population!$C44,0)</f>
        <v>522</v>
      </c>
      <c r="N109" s="62">
        <f>ROUND(N44*1000000/Population!$C44,0)</f>
        <v>581</v>
      </c>
      <c r="O109" s="62">
        <f>ROUND(O44*1000000/Population!$C44,0)</f>
        <v>936</v>
      </c>
      <c r="P109" s="62">
        <f>ROUND(P44*1000000/Population!$C44,0)</f>
        <v>701</v>
      </c>
      <c r="Q109" s="62"/>
      <c r="R109" s="58"/>
      <c r="S109" s="58"/>
    </row>
    <row r="110" spans="1:19" ht="12.75" customHeight="1">
      <c r="A110" s="176"/>
      <c r="B110" s="62" t="s">
        <v>71</v>
      </c>
      <c r="C110" s="62"/>
      <c r="D110" s="62">
        <f>ROUND(D45*1000000/Population!$C45,0)</f>
        <v>15673</v>
      </c>
      <c r="E110" s="62">
        <f>ROUND(E45*1000000/Population!$C45,0)</f>
        <v>20914</v>
      </c>
      <c r="F110" s="62"/>
      <c r="G110" s="62">
        <f>ROUND(G45*1000000/Population!$C45,0)</f>
        <v>5035</v>
      </c>
      <c r="H110" s="62">
        <f>ROUND(H45*1000000/Population!$C45,0)</f>
        <v>3219</v>
      </c>
      <c r="I110" s="62">
        <f>ROUND(I45*1000000/Population!$C45,0)</f>
        <v>2650</v>
      </c>
      <c r="J110" s="62">
        <f>ROUND(J45*1000000/Population!$C45,0)</f>
        <v>1234</v>
      </c>
      <c r="K110" s="62">
        <f>ROUND(K45*1000000/Population!$C45,0)</f>
        <v>759</v>
      </c>
      <c r="L110" s="62">
        <f>ROUND(L45*1000000/Population!$C45,0)</f>
        <v>395</v>
      </c>
      <c r="M110" s="62">
        <f>ROUND(M45*1000000/Population!$C45,0)</f>
        <v>507</v>
      </c>
      <c r="N110" s="62">
        <f>ROUND(N45*1000000/Population!$C45,0)</f>
        <v>471</v>
      </c>
      <c r="O110" s="62">
        <f>ROUND(O45*1000000/Population!$C45,0)</f>
        <v>605</v>
      </c>
      <c r="P110" s="62">
        <f>ROUND(P45*1000000/Population!$C45,0)</f>
        <v>798</v>
      </c>
      <c r="Q110" s="62"/>
      <c r="R110" s="58"/>
      <c r="S110" s="58"/>
    </row>
    <row r="111" spans="1:19" ht="12.75" customHeight="1">
      <c r="A111" s="176"/>
      <c r="B111" s="62" t="s">
        <v>72</v>
      </c>
      <c r="C111" s="62"/>
      <c r="D111" s="62">
        <f>ROUND(D46*1000000/Population!$C46,0)</f>
        <v>15808</v>
      </c>
      <c r="E111" s="62">
        <f>ROUND(E46*1000000/Population!$C46,0)</f>
        <v>20343</v>
      </c>
      <c r="F111" s="62"/>
      <c r="G111" s="62">
        <f>ROUND(G46*1000000/Population!$C46,0)</f>
        <v>5138</v>
      </c>
      <c r="H111" s="62">
        <f>ROUND(H46*1000000/Population!$C46,0)</f>
        <v>3276</v>
      </c>
      <c r="I111" s="62">
        <f>ROUND(I46*1000000/Population!$C46,0)</f>
        <v>2825</v>
      </c>
      <c r="J111" s="62">
        <f>ROUND(J46*1000000/Population!$C46,0)</f>
        <v>970</v>
      </c>
      <c r="K111" s="62">
        <f>ROUND(K46*1000000/Population!$C46,0)</f>
        <v>767</v>
      </c>
      <c r="L111" s="62">
        <f>ROUND(L46*1000000/Population!$C46,0)</f>
        <v>408</v>
      </c>
      <c r="M111" s="62">
        <f>ROUND(M46*1000000/Population!$C46,0)</f>
        <v>510</v>
      </c>
      <c r="N111" s="62">
        <f>ROUND(N46*1000000/Population!$C46,0)</f>
        <v>447</v>
      </c>
      <c r="O111" s="62">
        <f>ROUND(O46*1000000/Population!$C46,0)</f>
        <v>651</v>
      </c>
      <c r="P111" s="62">
        <f>ROUND(P46*1000000/Population!$C46,0)</f>
        <v>818</v>
      </c>
      <c r="Q111" s="62"/>
      <c r="R111" s="58"/>
      <c r="S111" s="58"/>
    </row>
    <row r="112" spans="1:19" ht="12.75" customHeight="1">
      <c r="A112" s="176"/>
      <c r="B112" s="62" t="s">
        <v>73</v>
      </c>
      <c r="C112" s="62"/>
      <c r="D112" s="62">
        <f>ROUND(D47*1000000/Population!$C47,0)</f>
        <v>15891</v>
      </c>
      <c r="E112" s="62">
        <f>ROUND(E47*1000000/Population!$C47,0)</f>
        <v>20357</v>
      </c>
      <c r="F112" s="62"/>
      <c r="G112" s="62">
        <f>ROUND(G47*1000000/Population!$C47,0)</f>
        <v>5204</v>
      </c>
      <c r="H112" s="62">
        <f>ROUND(H47*1000000/Population!$C47,0)</f>
        <v>3326</v>
      </c>
      <c r="I112" s="62">
        <f>ROUND(I47*1000000/Population!$C47,0)</f>
        <v>2746</v>
      </c>
      <c r="J112" s="62">
        <f>ROUND(J47*1000000/Population!$C47,0)</f>
        <v>1005</v>
      </c>
      <c r="K112" s="62">
        <f>ROUND(K47*1000000/Population!$C47,0)</f>
        <v>773</v>
      </c>
      <c r="L112" s="62">
        <f>ROUND(L47*1000000/Population!$C47,0)</f>
        <v>404</v>
      </c>
      <c r="M112" s="62">
        <f>ROUND(M47*1000000/Population!$C47,0)</f>
        <v>499</v>
      </c>
      <c r="N112" s="62">
        <f>ROUND(N47*1000000/Population!$C47,0)</f>
        <v>459</v>
      </c>
      <c r="O112" s="62">
        <f>ROUND(O47*1000000/Population!$C47,0)</f>
        <v>665</v>
      </c>
      <c r="P112" s="62">
        <f>ROUND(P47*1000000/Population!$C47,0)</f>
        <v>808</v>
      </c>
      <c r="Q112" s="62"/>
      <c r="R112" s="58"/>
      <c r="S112" s="58"/>
    </row>
    <row r="113" spans="1:19" ht="12.75" customHeight="1">
      <c r="A113" s="176"/>
      <c r="B113" s="62" t="s">
        <v>74</v>
      </c>
      <c r="C113" s="62"/>
      <c r="D113" s="62">
        <f>ROUND(D48*1000000/Population!$C48,0)</f>
        <v>15852</v>
      </c>
      <c r="E113" s="62">
        <f>ROUND(E48*1000000/Population!$C48,0)</f>
        <v>20387</v>
      </c>
      <c r="F113" s="62"/>
      <c r="G113" s="62">
        <f>ROUND(G48*1000000/Population!$C48,0)</f>
        <v>5231</v>
      </c>
      <c r="H113" s="62">
        <f>ROUND(H48*1000000/Population!$C48,0)</f>
        <v>3299</v>
      </c>
      <c r="I113" s="62">
        <f>ROUND(I48*1000000/Population!$C48,0)</f>
        <v>2821</v>
      </c>
      <c r="J113" s="62">
        <f>ROUND(J48*1000000/Population!$C48,0)</f>
        <v>906</v>
      </c>
      <c r="K113" s="62">
        <f>ROUND(K48*1000000/Population!$C48,0)</f>
        <v>770</v>
      </c>
      <c r="L113" s="62">
        <f>ROUND(L48*1000000/Population!$C48,0)</f>
        <v>430</v>
      </c>
      <c r="M113" s="62">
        <f>ROUND(M48*1000000/Population!$C48,0)</f>
        <v>502</v>
      </c>
      <c r="N113" s="62">
        <f>ROUND(N48*1000000/Population!$C48,0)</f>
        <v>488</v>
      </c>
      <c r="O113" s="62">
        <f>ROUND(O48*1000000/Population!$C48,0)</f>
        <v>577</v>
      </c>
      <c r="P113" s="62">
        <f>ROUND(P48*1000000/Population!$C48,0)</f>
        <v>829</v>
      </c>
      <c r="Q113" s="62"/>
      <c r="R113" s="58"/>
      <c r="S113" s="58"/>
    </row>
    <row r="114" spans="1:19" ht="12.75" customHeight="1">
      <c r="A114" s="176"/>
      <c r="B114" s="62" t="s">
        <v>75</v>
      </c>
      <c r="C114" s="62"/>
      <c r="D114" s="62">
        <f>ROUND(D49*1000000/Population!$C49,0)</f>
        <v>15850</v>
      </c>
      <c r="E114" s="62">
        <f>ROUND(E49*1000000/Population!$C49,0)</f>
        <v>20397</v>
      </c>
      <c r="F114" s="62"/>
      <c r="G114" s="62">
        <f>ROUND(G49*1000000/Population!$C49,0)</f>
        <v>5221</v>
      </c>
      <c r="H114" s="62">
        <f>ROUND(H49*1000000/Population!$C49,0)</f>
        <v>3350</v>
      </c>
      <c r="I114" s="62">
        <f>ROUND(I49*1000000/Population!$C49,0)</f>
        <v>2821</v>
      </c>
      <c r="J114" s="62">
        <f>ROUND(J49*1000000/Population!$C49,0)</f>
        <v>879</v>
      </c>
      <c r="K114" s="62">
        <f>ROUND(K49*1000000/Population!$C49,0)</f>
        <v>782</v>
      </c>
      <c r="L114" s="62">
        <f>ROUND(L49*1000000/Population!$C49,0)</f>
        <v>434</v>
      </c>
      <c r="M114" s="62">
        <f>ROUND(M49*1000000/Population!$C49,0)</f>
        <v>467</v>
      </c>
      <c r="N114" s="62">
        <f>ROUND(N49*1000000/Population!$C49,0)</f>
        <v>452</v>
      </c>
      <c r="O114" s="62">
        <f>ROUND(O49*1000000/Population!$C49,0)</f>
        <v>674</v>
      </c>
      <c r="P114" s="62">
        <f>ROUND(P49*1000000/Population!$C49,0)</f>
        <v>770</v>
      </c>
      <c r="Q114" s="62"/>
      <c r="R114" s="58"/>
      <c r="S114" s="58"/>
    </row>
    <row r="115" spans="1:19" ht="12.75" customHeight="1">
      <c r="A115" s="176"/>
      <c r="B115" s="62" t="s">
        <v>76</v>
      </c>
      <c r="C115" s="62"/>
      <c r="D115" s="62">
        <f>ROUND(D50*1000000/Population!$C50,0)</f>
        <v>16013</v>
      </c>
      <c r="E115" s="62">
        <f>ROUND(E50*1000000/Population!$C50,0)</f>
        <v>20768</v>
      </c>
      <c r="F115" s="62"/>
      <c r="G115" s="62">
        <f>ROUND(G50*1000000/Population!$C50,0)</f>
        <v>5351</v>
      </c>
      <c r="H115" s="62">
        <f>ROUND(H50*1000000/Population!$C50,0)</f>
        <v>3403</v>
      </c>
      <c r="I115" s="62">
        <f>ROUND(I50*1000000/Population!$C50,0)</f>
        <v>2786</v>
      </c>
      <c r="J115" s="62">
        <f>ROUND(J50*1000000/Population!$C50,0)</f>
        <v>830</v>
      </c>
      <c r="K115" s="62">
        <f>ROUND(K50*1000000/Population!$C50,0)</f>
        <v>814</v>
      </c>
      <c r="L115" s="62">
        <f>ROUND(L50*1000000/Population!$C50,0)</f>
        <v>450</v>
      </c>
      <c r="M115" s="62">
        <f>ROUND(M50*1000000/Population!$C50,0)</f>
        <v>456</v>
      </c>
      <c r="N115" s="62">
        <f>ROUND(N50*1000000/Population!$C50,0)</f>
        <v>534</v>
      </c>
      <c r="O115" s="62">
        <f>ROUND(O50*1000000/Population!$C50,0)</f>
        <v>647</v>
      </c>
      <c r="P115" s="62">
        <f>ROUND(P50*1000000/Population!$C50,0)</f>
        <v>741</v>
      </c>
      <c r="Q115" s="62"/>
      <c r="R115" s="58"/>
      <c r="S115" s="58"/>
    </row>
    <row r="116" spans="1:19" ht="12.75" customHeight="1">
      <c r="A116" s="176"/>
      <c r="B116" s="62" t="s">
        <v>77</v>
      </c>
      <c r="C116" s="62"/>
      <c r="D116" s="62">
        <f>ROUND(D51*1000000/Population!$C51,0)</f>
        <v>16580</v>
      </c>
      <c r="E116" s="62">
        <f>ROUND(E51*1000000/Population!$C51,0)</f>
        <v>21403</v>
      </c>
      <c r="F116" s="62"/>
      <c r="G116" s="62">
        <f>ROUND(G51*1000000/Population!$C51,0)</f>
        <v>5381</v>
      </c>
      <c r="H116" s="62">
        <f>ROUND(H51*1000000/Population!$C51,0)</f>
        <v>3531</v>
      </c>
      <c r="I116" s="62">
        <f>ROUND(I51*1000000/Population!$C51,0)</f>
        <v>2804</v>
      </c>
      <c r="J116" s="62">
        <f>ROUND(J51*1000000/Population!$C51,0)</f>
        <v>961</v>
      </c>
      <c r="K116" s="62">
        <f>ROUND(K51*1000000/Population!$C51,0)</f>
        <v>861</v>
      </c>
      <c r="L116" s="62">
        <f>ROUND(L51*1000000/Population!$C51,0)</f>
        <v>463</v>
      </c>
      <c r="M116" s="62">
        <f>ROUND(M51*1000000/Population!$C51,0)</f>
        <v>527</v>
      </c>
      <c r="N116" s="62">
        <f>ROUND(N51*1000000/Population!$C51,0)</f>
        <v>562</v>
      </c>
      <c r="O116" s="62">
        <f>ROUND(O51*1000000/Population!$C51,0)</f>
        <v>771</v>
      </c>
      <c r="P116" s="62">
        <f>ROUND(P51*1000000/Population!$C51,0)</f>
        <v>720</v>
      </c>
      <c r="Q116" s="62"/>
      <c r="R116" s="58"/>
      <c r="S116" s="58"/>
    </row>
    <row r="117" spans="1:19" ht="12.75" customHeight="1">
      <c r="A117" s="176"/>
      <c r="B117" s="62" t="s">
        <v>78</v>
      </c>
      <c r="C117" s="62"/>
      <c r="D117" s="62">
        <f>ROUND(D52*1000000/Population!$C52,0)</f>
        <v>17596</v>
      </c>
      <c r="E117" s="62">
        <f>ROUND(E52*1000000/Population!$C52,0)</f>
        <v>22537</v>
      </c>
      <c r="F117" s="62"/>
      <c r="G117" s="62">
        <f>ROUND(G52*1000000/Population!$C52,0)</f>
        <v>5829</v>
      </c>
      <c r="H117" s="62">
        <f>ROUND(H52*1000000/Population!$C52,0)</f>
        <v>3697</v>
      </c>
      <c r="I117" s="62">
        <f>ROUND(I52*1000000/Population!$C52,0)</f>
        <v>2892</v>
      </c>
      <c r="J117" s="62">
        <f>ROUND(J52*1000000/Population!$C52,0)</f>
        <v>1045</v>
      </c>
      <c r="K117" s="62">
        <f>ROUND(K52*1000000/Population!$C52,0)</f>
        <v>936</v>
      </c>
      <c r="L117" s="62">
        <f>ROUND(L52*1000000/Population!$C52,0)</f>
        <v>485</v>
      </c>
      <c r="M117" s="62">
        <f>ROUND(M52*1000000/Population!$C52,0)</f>
        <v>585</v>
      </c>
      <c r="N117" s="62">
        <f>ROUND(N52*1000000/Population!$C52,0)</f>
        <v>608</v>
      </c>
      <c r="O117" s="62">
        <f>ROUND(O52*1000000/Population!$C52,0)</f>
        <v>773</v>
      </c>
      <c r="P117" s="62">
        <f>ROUND(P52*1000000/Population!$C52,0)</f>
        <v>747</v>
      </c>
      <c r="Q117" s="62"/>
      <c r="R117" s="58"/>
      <c r="S117" s="58"/>
    </row>
    <row r="118" spans="1:19" ht="12.75" customHeight="1">
      <c r="A118" s="176"/>
      <c r="B118" s="62" t="s">
        <v>79</v>
      </c>
      <c r="C118" s="62"/>
      <c r="D118" s="62">
        <f>ROUND(D53*1000000/Population!$C53,0)</f>
        <v>21589</v>
      </c>
      <c r="E118" s="62">
        <f>ROUND(E53*1000000/Population!$C53,0)</f>
        <v>27556</v>
      </c>
      <c r="F118" s="62"/>
      <c r="G118" s="62">
        <f>ROUND(G53*1000000/Population!$C53,0)</f>
        <v>8734</v>
      </c>
      <c r="H118" s="62">
        <f>ROUND(H53*1000000/Population!$C53,0)</f>
        <v>3946</v>
      </c>
      <c r="I118" s="62">
        <f>ROUND(I53*1000000/Population!$C53,0)</f>
        <v>3238</v>
      </c>
      <c r="J118" s="62">
        <f>ROUND(J53*1000000/Population!$C53,0)</f>
        <v>1207</v>
      </c>
      <c r="K118" s="62">
        <f>ROUND(K53*1000000/Population!$C53,0)</f>
        <v>974</v>
      </c>
      <c r="L118" s="62">
        <f>ROUND(L53*1000000/Population!$C53,0)</f>
        <v>496</v>
      </c>
      <c r="M118" s="62">
        <f>ROUND(M53*1000000/Population!$C53,0)</f>
        <v>631</v>
      </c>
      <c r="N118" s="62">
        <f>ROUND(N53*1000000/Population!$C53,0)</f>
        <v>791</v>
      </c>
      <c r="O118" s="62">
        <f>ROUND(O53*1000000/Population!$C53,0)</f>
        <v>933</v>
      </c>
      <c r="P118" s="62">
        <f>ROUND(P53*1000000/Population!$C53,0)</f>
        <v>640</v>
      </c>
      <c r="Q118" s="62"/>
      <c r="R118" s="58"/>
      <c r="S118" s="58"/>
    </row>
    <row r="119" spans="1:19" ht="12.75" customHeight="1">
      <c r="A119" s="176"/>
      <c r="B119" s="209">
        <v>2021</v>
      </c>
      <c r="C119" s="62"/>
      <c r="D119" s="62">
        <f>ROUND(D54*1000000/Population!$C54,0)</f>
        <v>21119</v>
      </c>
      <c r="E119" s="62">
        <f>ROUND(E54*1000000/Population!$C54,0)</f>
        <v>26206</v>
      </c>
      <c r="F119" s="62"/>
      <c r="G119" s="62">
        <f>ROUND(G54*1000000/Population!$C54,0)</f>
        <v>7204</v>
      </c>
      <c r="H119" s="62">
        <f>ROUND(H54*1000000/Population!$C54,0)</f>
        <v>4465</v>
      </c>
      <c r="I119" s="62">
        <f>ROUND(I54*1000000/Population!$C54,0)</f>
        <v>3143</v>
      </c>
      <c r="J119" s="62">
        <f>ROUND(J54*1000000/Population!$C54,0)</f>
        <v>1128</v>
      </c>
      <c r="K119" s="62">
        <f>ROUND(K54*1000000/Population!$C54,0)</f>
        <v>1019</v>
      </c>
      <c r="L119" s="62">
        <f>ROUND(L54*1000000/Population!$C54,0)</f>
        <v>522</v>
      </c>
      <c r="M119" s="62">
        <f>ROUND(M54*1000000/Population!$C54,0)</f>
        <v>1108</v>
      </c>
      <c r="N119" s="62">
        <f>ROUND(N54*1000000/Population!$C54,0)</f>
        <v>878</v>
      </c>
      <c r="O119" s="62">
        <f>ROUND(O54*1000000/Population!$C54,0)</f>
        <v>1275</v>
      </c>
      <c r="P119" s="62">
        <f>ROUND(P54*1000000/Population!$C54,0)</f>
        <v>376</v>
      </c>
      <c r="Q119" s="62"/>
      <c r="R119" s="58"/>
      <c r="S119" s="58"/>
    </row>
    <row r="120" spans="1:19" ht="12.75" customHeight="1">
      <c r="A120" s="176"/>
      <c r="B120" s="209">
        <v>2022</v>
      </c>
      <c r="C120" s="62"/>
      <c r="D120" s="62">
        <f>ROUND(D55*1000000/Population!$C55,0)</f>
        <v>24562</v>
      </c>
      <c r="E120" s="62">
        <f>ROUND(E55*1000000/Population!$C55,0)</f>
        <v>29511</v>
      </c>
      <c r="F120" s="62"/>
      <c r="G120" s="62">
        <f>ROUND(G55*1000000/Population!$C55,0)</f>
        <v>8397</v>
      </c>
      <c r="H120" s="62">
        <f>ROUND(H55*1000000/Population!$C55,0)</f>
        <v>5431</v>
      </c>
      <c r="I120" s="62">
        <f>ROUND(I55*1000000/Population!$C55,0)</f>
        <v>3523</v>
      </c>
      <c r="J120" s="62">
        <f>ROUND(J55*1000000/Population!$C55,0)</f>
        <v>1118</v>
      </c>
      <c r="K120" s="62">
        <f>ROUND(K55*1000000/Population!$C55,0)</f>
        <v>1064</v>
      </c>
      <c r="L120" s="62">
        <f>ROUND(L55*1000000/Population!$C55,0)</f>
        <v>554</v>
      </c>
      <c r="M120" s="62">
        <f>ROUND(M55*1000000/Population!$C55,0)</f>
        <v>910</v>
      </c>
      <c r="N120" s="62">
        <f>ROUND(N55*1000000/Population!$C55,0)</f>
        <v>1579</v>
      </c>
      <c r="O120" s="62">
        <f>ROUND(O55*1000000/Population!$C55,0)</f>
        <v>1421</v>
      </c>
      <c r="P120" s="62">
        <f>ROUND(P55*1000000/Population!$C55,0)</f>
        <v>564</v>
      </c>
      <c r="Q120" s="62"/>
      <c r="R120" s="58"/>
      <c r="S120" s="58"/>
    </row>
    <row r="121" spans="1:19" ht="12.75" customHeight="1">
      <c r="A121" s="176"/>
      <c r="B121" s="209">
        <v>2023</v>
      </c>
      <c r="C121" s="62"/>
      <c r="D121" s="62">
        <f>ROUND(D56*1000000/Population!$C56,0)</f>
        <v>24675</v>
      </c>
      <c r="E121" s="62">
        <f>ROUND(E56*1000000/Population!$C56,0)</f>
        <v>31299</v>
      </c>
      <c r="F121" s="62"/>
      <c r="G121" s="62">
        <f>ROUND(G56*1000000/Population!$C56,0)</f>
        <v>8041</v>
      </c>
      <c r="H121" s="62">
        <f>ROUND(H56*1000000/Population!$C56,0)</f>
        <v>5510</v>
      </c>
      <c r="I121" s="62">
        <f>ROUND(I56*1000000/Population!$C56,0)</f>
        <v>3559</v>
      </c>
      <c r="J121" s="62">
        <f>ROUND(J56*1000000/Population!$C56,0)</f>
        <v>1316</v>
      </c>
      <c r="K121" s="62">
        <f>ROUND(K56*1000000/Population!$C56,0)</f>
        <v>1192</v>
      </c>
      <c r="L121" s="62">
        <f>ROUND(L56*1000000/Population!$C56,0)</f>
        <v>558</v>
      </c>
      <c r="M121" s="62">
        <f>ROUND(M56*1000000/Population!$C56,0)</f>
        <v>1058</v>
      </c>
      <c r="N121" s="62">
        <f>ROUND(N56*1000000/Population!$C56,0)</f>
        <v>714</v>
      </c>
      <c r="O121" s="62">
        <f>ROUND(O56*1000000/Population!$C56,0)</f>
        <v>1454</v>
      </c>
      <c r="P121" s="62">
        <f>ROUND(P56*1000000/Population!$C56,0)</f>
        <v>1271</v>
      </c>
      <c r="Q121" s="62"/>
      <c r="R121" s="58"/>
      <c r="S121" s="58"/>
    </row>
    <row r="122" spans="1:19" ht="12.75" customHeight="1">
      <c r="A122" s="176"/>
      <c r="B122" s="209">
        <v>2024</v>
      </c>
      <c r="C122" s="62"/>
      <c r="D122" s="62">
        <f>ROUND(D57*1000000/Population!$C57,0)</f>
        <v>26218</v>
      </c>
      <c r="E122" s="62">
        <f>ROUND(E57*1000000/Population!$C57,0)</f>
        <v>33963</v>
      </c>
      <c r="F122" s="62"/>
      <c r="G122" s="62">
        <f>ROUND(G57*1000000/Population!$C57,0)</f>
        <v>8410</v>
      </c>
      <c r="H122" s="62">
        <f>ROUND(H57*1000000/Population!$C57,0)</f>
        <v>5658</v>
      </c>
      <c r="I122" s="62">
        <f>ROUND(I57*1000000/Population!$C57,0)</f>
        <v>3814</v>
      </c>
      <c r="J122" s="62">
        <f>ROUND(J57*1000000/Population!$C57,0)</f>
        <v>1597</v>
      </c>
      <c r="K122" s="62">
        <f>ROUND(K57*1000000/Population!$C57,0)</f>
        <v>1231</v>
      </c>
      <c r="L122" s="62">
        <f>ROUND(L57*1000000/Population!$C57,0)</f>
        <v>597</v>
      </c>
      <c r="M122" s="62">
        <f>ROUND(M57*1000000/Population!$C57,0)</f>
        <v>1035</v>
      </c>
      <c r="N122" s="62">
        <f>ROUND(N57*1000000/Population!$C57,0)</f>
        <v>756</v>
      </c>
      <c r="O122" s="62">
        <f>ROUND(O57*1000000/Population!$C57,0)</f>
        <v>1431</v>
      </c>
      <c r="P122" s="62">
        <f>ROUND(P57*1000000/Population!$C57,0)</f>
        <v>1687</v>
      </c>
      <c r="Q122" s="62"/>
      <c r="R122" s="58"/>
      <c r="S122" s="58"/>
    </row>
    <row r="123" spans="1:19" ht="13" customHeight="1">
      <c r="A123" s="58"/>
      <c r="B123" s="62"/>
      <c r="C123" s="58"/>
      <c r="D123" s="63"/>
      <c r="E123" s="63"/>
      <c r="F123" s="63"/>
      <c r="G123" s="63"/>
      <c r="H123" s="63"/>
      <c r="I123" s="63"/>
      <c r="J123" s="63"/>
      <c r="K123" s="63"/>
      <c r="L123" s="63"/>
      <c r="M123" s="63"/>
      <c r="N123" s="63"/>
      <c r="O123" s="63"/>
      <c r="P123" s="63"/>
      <c r="Q123" s="58"/>
      <c r="R123" s="58"/>
      <c r="S123" s="58"/>
    </row>
    <row r="124" spans="1:19" ht="13" customHeight="1">
      <c r="A124" s="57" t="s">
        <v>80</v>
      </c>
      <c r="B124" s="62"/>
      <c r="C124" s="58"/>
      <c r="D124" s="58"/>
      <c r="E124" s="58"/>
      <c r="F124" s="58"/>
      <c r="G124" s="58"/>
      <c r="H124" s="58"/>
      <c r="I124" s="58"/>
      <c r="J124" s="58"/>
      <c r="K124" s="58"/>
      <c r="L124" s="58"/>
      <c r="M124" s="58"/>
      <c r="N124" s="58"/>
      <c r="O124" s="58"/>
      <c r="P124" s="58"/>
      <c r="Q124" s="58"/>
      <c r="R124" s="58"/>
      <c r="S124" s="58"/>
    </row>
    <row r="125" spans="1:19" ht="13" customHeight="1">
      <c r="A125" s="57" t="s">
        <v>81</v>
      </c>
      <c r="B125" s="62"/>
      <c r="C125" s="58"/>
      <c r="D125" s="58"/>
      <c r="E125" s="58"/>
      <c r="F125" s="58"/>
      <c r="G125" s="58"/>
      <c r="H125" s="58"/>
      <c r="I125" s="58"/>
      <c r="J125" s="58"/>
      <c r="K125" s="58"/>
      <c r="L125" s="58"/>
      <c r="M125" s="58"/>
      <c r="N125" s="58"/>
      <c r="O125" s="58"/>
      <c r="P125" s="58"/>
      <c r="Q125" s="58"/>
      <c r="R125" s="58"/>
      <c r="S125" s="58"/>
    </row>
    <row r="126" spans="1:19" ht="13" customHeight="1">
      <c r="A126" s="57" t="s">
        <v>82</v>
      </c>
      <c r="B126" s="62" t="s">
        <v>83</v>
      </c>
      <c r="C126" s="58"/>
      <c r="D126" s="58"/>
      <c r="E126" s="58"/>
      <c r="F126" s="58"/>
      <c r="G126" s="58"/>
      <c r="H126" s="58"/>
      <c r="I126" s="58"/>
      <c r="J126" s="58"/>
      <c r="K126" s="58"/>
      <c r="L126" s="58"/>
      <c r="M126" s="58"/>
      <c r="N126" s="58"/>
      <c r="O126" s="58"/>
      <c r="P126" s="58"/>
      <c r="Q126" s="58"/>
      <c r="R126" s="58"/>
      <c r="S126" s="58"/>
    </row>
    <row r="127" spans="1:19" ht="13" customHeight="1">
      <c r="A127" s="57" t="s">
        <v>85</v>
      </c>
      <c r="B127" s="62"/>
      <c r="C127" s="58"/>
      <c r="D127" s="58"/>
      <c r="E127" s="58"/>
      <c r="F127" s="58"/>
      <c r="G127" s="58"/>
      <c r="H127" s="58"/>
      <c r="I127" s="58"/>
      <c r="J127" s="58"/>
      <c r="K127" s="58"/>
      <c r="L127" s="58"/>
      <c r="M127" s="58"/>
      <c r="N127" s="58"/>
      <c r="O127" s="58"/>
      <c r="P127" s="58"/>
      <c r="Q127" s="58"/>
      <c r="R127" s="58"/>
      <c r="S127" s="58"/>
    </row>
    <row r="128" spans="1:19" ht="15" customHeight="1">
      <c r="A128" s="57" t="s">
        <v>86</v>
      </c>
      <c r="B128" s="62"/>
      <c r="C128" s="58"/>
      <c r="D128" s="58"/>
      <c r="E128" s="58"/>
      <c r="F128" s="58"/>
      <c r="G128" s="58"/>
      <c r="H128" s="58"/>
      <c r="I128" s="58"/>
      <c r="J128" s="58"/>
      <c r="K128" s="58"/>
      <c r="L128" s="58"/>
      <c r="M128" s="58"/>
      <c r="N128" s="58"/>
      <c r="O128" s="58"/>
      <c r="P128" s="58"/>
      <c r="Q128" s="58"/>
      <c r="R128" s="58"/>
      <c r="S128" s="58"/>
    </row>
    <row r="129" spans="1:19" ht="13" customHeight="1">
      <c r="A129" s="58"/>
      <c r="B129" s="62"/>
      <c r="C129" s="58"/>
      <c r="D129" s="58"/>
      <c r="E129" s="58"/>
      <c r="F129" s="58"/>
      <c r="G129" s="58"/>
      <c r="H129" s="58"/>
      <c r="I129" s="58"/>
      <c r="J129" s="58"/>
      <c r="K129" s="58"/>
      <c r="L129" s="58"/>
      <c r="M129" s="58"/>
      <c r="N129" s="58"/>
      <c r="O129" s="58"/>
      <c r="P129" s="58"/>
      <c r="Q129" s="58"/>
      <c r="R129" s="58"/>
      <c r="S129" s="58"/>
    </row>
    <row r="130" spans="1:19" ht="13" customHeight="1">
      <c r="A130" s="58"/>
      <c r="B130" s="62"/>
      <c r="C130" s="58"/>
      <c r="D130" s="58"/>
      <c r="E130" s="58"/>
      <c r="F130" s="58"/>
      <c r="G130" s="58"/>
      <c r="H130" s="58"/>
      <c r="I130" s="58"/>
      <c r="J130" s="58"/>
      <c r="K130" s="58"/>
      <c r="L130" s="58"/>
      <c r="M130" s="58"/>
      <c r="N130" s="58"/>
      <c r="O130" s="58"/>
      <c r="P130" s="58"/>
      <c r="Q130" s="58"/>
      <c r="R130" s="58"/>
      <c r="S130" s="58"/>
    </row>
    <row r="131" spans="1:19" ht="13" customHeight="1">
      <c r="A131" s="58"/>
      <c r="B131" s="62"/>
      <c r="C131" s="58"/>
      <c r="D131" s="58"/>
      <c r="E131" s="58"/>
      <c r="F131" s="58"/>
      <c r="G131" s="58"/>
      <c r="H131" s="58"/>
      <c r="I131" s="58"/>
      <c r="J131" s="58"/>
      <c r="K131" s="58"/>
      <c r="L131" s="58"/>
      <c r="M131" s="58"/>
      <c r="N131" s="58"/>
      <c r="O131" s="58"/>
      <c r="P131" s="58"/>
      <c r="Q131" s="58"/>
      <c r="R131" s="58"/>
      <c r="S131" s="58"/>
    </row>
    <row r="132" spans="1:19" ht="13" customHeight="1">
      <c r="A132" s="58"/>
      <c r="B132" s="62"/>
      <c r="C132" s="58"/>
      <c r="D132" s="58"/>
      <c r="E132" s="58"/>
      <c r="F132" s="58"/>
      <c r="G132" s="58"/>
      <c r="H132" s="58"/>
      <c r="I132" s="58"/>
      <c r="J132" s="58"/>
      <c r="K132" s="58"/>
      <c r="L132" s="58"/>
      <c r="M132" s="58"/>
      <c r="N132" s="58"/>
      <c r="O132" s="58"/>
      <c r="P132" s="58"/>
      <c r="Q132" s="58"/>
      <c r="R132" s="58"/>
      <c r="S132" s="58"/>
    </row>
    <row r="133" spans="1:19" ht="13" customHeight="1">
      <c r="A133" s="58"/>
      <c r="B133" s="62"/>
      <c r="C133" s="58"/>
      <c r="D133" s="58"/>
      <c r="E133" s="58"/>
      <c r="F133" s="58"/>
      <c r="G133" s="58"/>
      <c r="H133" s="58"/>
      <c r="I133" s="58"/>
      <c r="J133" s="58"/>
      <c r="K133" s="58"/>
      <c r="L133" s="58"/>
      <c r="M133" s="58"/>
      <c r="N133" s="58"/>
      <c r="O133" s="58"/>
      <c r="P133" s="58"/>
      <c r="Q133" s="58"/>
      <c r="R133" s="58"/>
      <c r="S133" s="58"/>
    </row>
    <row r="134" spans="1:19" ht="13" customHeight="1">
      <c r="A134" s="58"/>
      <c r="B134" s="62"/>
      <c r="C134" s="58"/>
      <c r="D134" s="58"/>
      <c r="E134" s="58"/>
      <c r="F134" s="58"/>
      <c r="G134" s="58"/>
      <c r="H134" s="58"/>
      <c r="I134" s="58"/>
      <c r="J134" s="58"/>
      <c r="K134" s="58"/>
      <c r="L134" s="58"/>
      <c r="M134" s="58"/>
      <c r="N134" s="58"/>
      <c r="O134" s="58"/>
      <c r="P134" s="58"/>
      <c r="Q134" s="58"/>
      <c r="R134" s="58"/>
      <c r="S134" s="58"/>
    </row>
    <row r="135" spans="1:19" ht="13" customHeight="1">
      <c r="A135" s="58"/>
      <c r="B135" s="62"/>
      <c r="C135" s="58"/>
      <c r="D135" s="58"/>
      <c r="E135" s="58"/>
      <c r="F135" s="58"/>
      <c r="G135" s="58"/>
      <c r="H135" s="58"/>
      <c r="I135" s="58"/>
      <c r="J135" s="58"/>
      <c r="K135" s="58"/>
      <c r="L135" s="58"/>
      <c r="M135" s="58"/>
      <c r="N135" s="58"/>
      <c r="O135" s="58"/>
      <c r="P135" s="58"/>
      <c r="Q135" s="58"/>
      <c r="R135" s="58"/>
      <c r="S135" s="58"/>
    </row>
    <row r="136" spans="1:19" ht="13" customHeight="1">
      <c r="A136" s="58"/>
      <c r="B136" s="62"/>
      <c r="C136" s="58"/>
      <c r="D136" s="58"/>
      <c r="E136" s="58"/>
      <c r="F136" s="58"/>
      <c r="G136" s="58"/>
      <c r="H136" s="58"/>
      <c r="I136" s="58"/>
      <c r="J136" s="58"/>
      <c r="K136" s="58"/>
      <c r="L136" s="58"/>
      <c r="M136" s="58"/>
      <c r="N136" s="58"/>
      <c r="O136" s="58"/>
      <c r="P136" s="58"/>
      <c r="Q136" s="58"/>
      <c r="R136" s="58"/>
      <c r="S136" s="58"/>
    </row>
    <row r="137" spans="1:19" ht="13" customHeight="1">
      <c r="A137" s="58"/>
      <c r="B137" s="62"/>
      <c r="C137" s="58"/>
      <c r="D137" s="58"/>
      <c r="E137" s="58"/>
      <c r="F137" s="58"/>
      <c r="G137" s="58"/>
      <c r="H137" s="58"/>
      <c r="I137" s="58"/>
      <c r="J137" s="58"/>
      <c r="K137" s="58"/>
      <c r="L137" s="58"/>
      <c r="M137" s="58"/>
      <c r="N137" s="58"/>
      <c r="O137" s="58"/>
      <c r="P137" s="58"/>
      <c r="Q137" s="58"/>
      <c r="R137" s="58"/>
      <c r="S137" s="58"/>
    </row>
    <row r="138" spans="1:19" ht="13" customHeight="1">
      <c r="A138" s="58"/>
      <c r="B138" s="62"/>
      <c r="C138" s="58"/>
      <c r="D138" s="58"/>
      <c r="E138" s="58"/>
      <c r="F138" s="58"/>
      <c r="G138" s="58"/>
      <c r="H138" s="58"/>
      <c r="I138" s="58"/>
      <c r="J138" s="58"/>
      <c r="K138" s="58"/>
      <c r="L138" s="58"/>
      <c r="M138" s="58"/>
      <c r="N138" s="58"/>
      <c r="O138" s="58"/>
      <c r="P138" s="58"/>
      <c r="Q138" s="58"/>
      <c r="R138" s="58"/>
      <c r="S138" s="58"/>
    </row>
    <row r="139" spans="1:19" ht="13" customHeight="1">
      <c r="A139" s="58"/>
      <c r="B139" s="62"/>
      <c r="C139" s="58"/>
      <c r="D139" s="58"/>
      <c r="E139" s="58"/>
      <c r="F139" s="58"/>
      <c r="G139" s="58"/>
      <c r="H139" s="58"/>
      <c r="I139" s="58"/>
      <c r="J139" s="58"/>
      <c r="K139" s="58"/>
      <c r="L139" s="58"/>
      <c r="M139" s="58"/>
      <c r="N139" s="58"/>
      <c r="O139" s="58"/>
      <c r="P139" s="58"/>
      <c r="Q139" s="58"/>
      <c r="R139" s="58"/>
      <c r="S139" s="58"/>
    </row>
    <row r="140" spans="1:19" ht="13" customHeight="1">
      <c r="A140" s="58"/>
      <c r="B140" s="62"/>
      <c r="C140" s="58"/>
      <c r="D140" s="58"/>
      <c r="E140" s="58"/>
      <c r="F140" s="58"/>
      <c r="G140" s="58"/>
      <c r="H140" s="58"/>
      <c r="I140" s="58"/>
      <c r="J140" s="58"/>
      <c r="K140" s="58"/>
      <c r="L140" s="58"/>
      <c r="M140" s="58"/>
      <c r="N140" s="58"/>
      <c r="O140" s="58"/>
      <c r="P140" s="58"/>
      <c r="Q140" s="58"/>
      <c r="R140" s="58"/>
      <c r="S140" s="58"/>
    </row>
    <row r="141" spans="1:19" ht="13" customHeight="1">
      <c r="A141" s="58"/>
      <c r="B141" s="62"/>
      <c r="C141" s="58"/>
      <c r="D141" s="58"/>
      <c r="E141" s="58"/>
      <c r="F141" s="58"/>
      <c r="G141" s="58"/>
      <c r="H141" s="58"/>
      <c r="I141" s="58"/>
      <c r="J141" s="58"/>
      <c r="K141" s="58"/>
      <c r="L141" s="58"/>
      <c r="M141" s="58"/>
      <c r="N141" s="58"/>
      <c r="O141" s="58"/>
      <c r="P141" s="58"/>
      <c r="Q141" s="58"/>
      <c r="R141" s="58"/>
      <c r="S141" s="58"/>
    </row>
    <row r="142" spans="1:19" ht="13" customHeight="1">
      <c r="A142" s="58"/>
      <c r="B142" s="62"/>
      <c r="C142" s="58"/>
      <c r="D142" s="58"/>
      <c r="E142" s="58"/>
      <c r="F142" s="58"/>
      <c r="G142" s="58"/>
      <c r="H142" s="58"/>
      <c r="I142" s="58"/>
      <c r="J142" s="58"/>
      <c r="K142" s="58"/>
      <c r="L142" s="58"/>
      <c r="M142" s="58"/>
      <c r="N142" s="58"/>
      <c r="O142" s="58"/>
      <c r="P142" s="58"/>
      <c r="Q142" s="58"/>
      <c r="R142" s="58"/>
      <c r="S142" s="58"/>
    </row>
    <row r="143" spans="1:19" ht="13" customHeight="1">
      <c r="A143" s="58"/>
      <c r="B143" s="62"/>
      <c r="C143" s="58"/>
      <c r="D143" s="58"/>
      <c r="E143" s="58"/>
      <c r="F143" s="58"/>
      <c r="G143" s="58"/>
      <c r="H143" s="58"/>
      <c r="I143" s="58"/>
      <c r="J143" s="58"/>
      <c r="K143" s="58"/>
      <c r="L143" s="58"/>
      <c r="M143" s="58"/>
      <c r="N143" s="58"/>
      <c r="O143" s="58"/>
      <c r="P143" s="58"/>
      <c r="Q143" s="58"/>
      <c r="R143" s="58"/>
      <c r="S143" s="58"/>
    </row>
    <row r="144" spans="1:19" ht="13" customHeight="1">
      <c r="A144" s="58"/>
      <c r="B144" s="62"/>
      <c r="C144" s="58"/>
      <c r="D144" s="58"/>
      <c r="E144" s="58"/>
      <c r="F144" s="58"/>
      <c r="G144" s="58"/>
      <c r="H144" s="58"/>
      <c r="I144" s="58"/>
      <c r="J144" s="58"/>
      <c r="K144" s="58"/>
      <c r="L144" s="58"/>
      <c r="M144" s="58"/>
      <c r="N144" s="58"/>
      <c r="O144" s="58"/>
      <c r="P144" s="58"/>
      <c r="Q144" s="58"/>
      <c r="R144" s="58"/>
      <c r="S144" s="58"/>
    </row>
    <row r="145" spans="1:19" ht="13" customHeight="1">
      <c r="A145" s="58"/>
      <c r="B145" s="62"/>
      <c r="C145" s="58"/>
      <c r="D145" s="58"/>
      <c r="E145" s="58"/>
      <c r="F145" s="58"/>
      <c r="G145" s="58"/>
      <c r="H145" s="58"/>
      <c r="I145" s="58"/>
      <c r="J145" s="58"/>
      <c r="K145" s="58"/>
      <c r="L145" s="58"/>
      <c r="M145" s="58"/>
      <c r="N145" s="58"/>
      <c r="O145" s="58"/>
      <c r="P145" s="58"/>
      <c r="Q145" s="58"/>
      <c r="R145" s="58"/>
      <c r="S145" s="58"/>
    </row>
    <row r="146" spans="1:19" ht="13" customHeight="1">
      <c r="A146" s="58"/>
      <c r="B146" s="62"/>
      <c r="C146" s="58"/>
      <c r="D146" s="58"/>
      <c r="E146" s="58"/>
      <c r="F146" s="58"/>
      <c r="G146" s="58"/>
      <c r="H146" s="58"/>
      <c r="I146" s="58"/>
      <c r="J146" s="58"/>
      <c r="K146" s="58"/>
      <c r="L146" s="58"/>
      <c r="M146" s="58"/>
      <c r="N146" s="58"/>
      <c r="O146" s="58"/>
      <c r="P146" s="58"/>
      <c r="Q146" s="58"/>
      <c r="R146" s="58"/>
      <c r="S146" s="58"/>
    </row>
    <row r="147" spans="1:19" ht="13" customHeight="1">
      <c r="A147" s="58"/>
      <c r="B147" s="62"/>
      <c r="C147" s="58"/>
      <c r="D147" s="58"/>
      <c r="E147" s="58"/>
      <c r="F147" s="58"/>
      <c r="G147" s="58"/>
      <c r="H147" s="58"/>
      <c r="I147" s="58"/>
      <c r="J147" s="58"/>
      <c r="K147" s="58"/>
      <c r="L147" s="58"/>
      <c r="M147" s="58"/>
      <c r="N147" s="58"/>
      <c r="O147" s="58"/>
      <c r="P147" s="58"/>
      <c r="Q147" s="58"/>
      <c r="R147" s="58"/>
      <c r="S147" s="58"/>
    </row>
    <row r="148" spans="1:19" ht="13" customHeight="1">
      <c r="A148" s="58"/>
      <c r="B148" s="62"/>
      <c r="C148" s="58"/>
      <c r="D148" s="58"/>
      <c r="E148" s="58"/>
      <c r="F148" s="58"/>
      <c r="G148" s="58"/>
      <c r="H148" s="58"/>
      <c r="I148" s="58"/>
      <c r="J148" s="58"/>
      <c r="K148" s="58"/>
      <c r="L148" s="58"/>
      <c r="M148" s="58"/>
      <c r="N148" s="58"/>
      <c r="O148" s="58"/>
      <c r="P148" s="58"/>
      <c r="Q148" s="58"/>
      <c r="R148" s="58"/>
      <c r="S148" s="58"/>
    </row>
    <row r="149" spans="1:19" ht="13" customHeight="1">
      <c r="A149" s="58"/>
      <c r="B149" s="62"/>
      <c r="C149" s="58"/>
      <c r="D149" s="58"/>
      <c r="E149" s="58"/>
      <c r="F149" s="58"/>
      <c r="G149" s="58"/>
      <c r="H149" s="58"/>
      <c r="I149" s="58"/>
      <c r="J149" s="58"/>
      <c r="K149" s="58"/>
      <c r="L149" s="58"/>
      <c r="M149" s="58"/>
      <c r="N149" s="58"/>
      <c r="O149" s="58"/>
      <c r="P149" s="58"/>
      <c r="Q149" s="58"/>
      <c r="R149" s="58"/>
      <c r="S149" s="58"/>
    </row>
    <row r="150" spans="1:19" ht="13" customHeight="1">
      <c r="A150" s="58"/>
      <c r="B150" s="62"/>
      <c r="C150" s="58"/>
      <c r="D150" s="58"/>
      <c r="E150" s="58"/>
      <c r="F150" s="58"/>
      <c r="G150" s="58"/>
      <c r="H150" s="58"/>
      <c r="I150" s="58"/>
      <c r="J150" s="58"/>
      <c r="K150" s="58"/>
      <c r="L150" s="58"/>
      <c r="M150" s="58"/>
      <c r="N150" s="58"/>
      <c r="O150" s="58"/>
      <c r="P150" s="58"/>
      <c r="Q150" s="58"/>
      <c r="R150" s="58"/>
      <c r="S150" s="58"/>
    </row>
    <row r="151" spans="1:19" ht="13" customHeight="1">
      <c r="A151" s="58"/>
      <c r="B151" s="62"/>
      <c r="C151" s="58"/>
      <c r="D151" s="58"/>
      <c r="E151" s="58"/>
      <c r="F151" s="58"/>
      <c r="G151" s="58"/>
      <c r="H151" s="58"/>
      <c r="I151" s="58"/>
      <c r="J151" s="58"/>
      <c r="K151" s="58"/>
      <c r="L151" s="58"/>
      <c r="M151" s="58"/>
      <c r="N151" s="58"/>
      <c r="O151" s="58"/>
      <c r="P151" s="58"/>
      <c r="Q151" s="58"/>
      <c r="R151" s="58"/>
      <c r="S151" s="58"/>
    </row>
    <row r="152" spans="1:19" ht="13" customHeight="1">
      <c r="A152" s="58"/>
      <c r="B152" s="62"/>
      <c r="C152" s="58"/>
      <c r="D152" s="58"/>
      <c r="E152" s="58"/>
      <c r="F152" s="58"/>
      <c r="G152" s="58"/>
      <c r="H152" s="58"/>
      <c r="I152" s="58"/>
      <c r="J152" s="58"/>
      <c r="K152" s="58"/>
      <c r="L152" s="58"/>
      <c r="M152" s="58"/>
      <c r="N152" s="58"/>
      <c r="O152" s="58"/>
      <c r="P152" s="58"/>
      <c r="Q152" s="58"/>
      <c r="R152" s="58"/>
      <c r="S152" s="58"/>
    </row>
    <row r="153" spans="1:19" ht="13" customHeight="1">
      <c r="A153" s="58"/>
      <c r="B153" s="62"/>
      <c r="C153" s="58"/>
      <c r="D153" s="58"/>
      <c r="E153" s="58"/>
      <c r="F153" s="58"/>
      <c r="G153" s="58"/>
      <c r="H153" s="58"/>
      <c r="I153" s="58"/>
      <c r="J153" s="58"/>
      <c r="K153" s="58"/>
      <c r="L153" s="58"/>
      <c r="M153" s="58"/>
      <c r="N153" s="58"/>
      <c r="O153" s="58"/>
      <c r="P153" s="58"/>
      <c r="Q153" s="58"/>
      <c r="R153" s="58"/>
      <c r="S153" s="58"/>
    </row>
    <row r="154" spans="1:19" ht="13" customHeight="1">
      <c r="A154" s="58"/>
      <c r="B154" s="62"/>
      <c r="C154" s="58"/>
      <c r="D154" s="58"/>
      <c r="E154" s="58"/>
      <c r="F154" s="58"/>
      <c r="G154" s="58"/>
      <c r="H154" s="58"/>
      <c r="I154" s="58"/>
      <c r="J154" s="58"/>
      <c r="K154" s="58"/>
      <c r="L154" s="58"/>
      <c r="M154" s="58"/>
      <c r="N154" s="58"/>
      <c r="O154" s="58"/>
      <c r="P154" s="58"/>
      <c r="Q154" s="58"/>
      <c r="R154" s="58"/>
      <c r="S154" s="58"/>
    </row>
    <row r="155" spans="1:19" ht="13" customHeight="1">
      <c r="A155" s="58"/>
      <c r="B155" s="62"/>
      <c r="C155" s="58"/>
      <c r="D155" s="58"/>
      <c r="E155" s="58"/>
      <c r="F155" s="58"/>
      <c r="G155" s="58"/>
      <c r="H155" s="58"/>
      <c r="I155" s="58"/>
      <c r="J155" s="58"/>
      <c r="K155" s="58"/>
      <c r="L155" s="58"/>
      <c r="M155" s="58"/>
      <c r="N155" s="58"/>
      <c r="O155" s="58"/>
      <c r="P155" s="58"/>
      <c r="Q155" s="58"/>
      <c r="R155" s="58"/>
      <c r="S155" s="58"/>
    </row>
    <row r="156" spans="1:19" ht="13" customHeight="1">
      <c r="A156" s="58"/>
      <c r="B156" s="62"/>
      <c r="C156" s="58"/>
      <c r="D156" s="58"/>
      <c r="E156" s="58"/>
      <c r="F156" s="58"/>
      <c r="G156" s="58"/>
      <c r="H156" s="58"/>
      <c r="I156" s="58"/>
      <c r="J156" s="58"/>
      <c r="K156" s="58"/>
      <c r="L156" s="58"/>
      <c r="M156" s="58"/>
      <c r="N156" s="58"/>
      <c r="O156" s="58"/>
      <c r="P156" s="58"/>
      <c r="Q156" s="58"/>
      <c r="R156" s="58"/>
      <c r="S156" s="58"/>
    </row>
    <row r="157" spans="1:19" ht="13" customHeight="1">
      <c r="A157" s="58"/>
      <c r="B157" s="62"/>
      <c r="C157" s="58"/>
      <c r="D157" s="58"/>
      <c r="E157" s="58"/>
      <c r="F157" s="58"/>
      <c r="G157" s="58"/>
      <c r="H157" s="58"/>
      <c r="I157" s="58"/>
      <c r="J157" s="58"/>
      <c r="K157" s="58"/>
      <c r="L157" s="58"/>
      <c r="M157" s="58"/>
      <c r="N157" s="58"/>
      <c r="O157" s="58"/>
      <c r="P157" s="58"/>
      <c r="Q157" s="58"/>
      <c r="R157" s="58"/>
      <c r="S157" s="58"/>
    </row>
    <row r="158" spans="1:19" ht="13" customHeight="1">
      <c r="A158" s="58"/>
      <c r="B158" s="62"/>
      <c r="C158" s="58"/>
      <c r="D158" s="58"/>
      <c r="E158" s="58"/>
      <c r="F158" s="58"/>
      <c r="G158" s="58"/>
      <c r="H158" s="58"/>
      <c r="I158" s="58"/>
      <c r="J158" s="58"/>
      <c r="K158" s="58"/>
      <c r="L158" s="58"/>
      <c r="M158" s="58"/>
      <c r="N158" s="58"/>
      <c r="O158" s="58"/>
      <c r="P158" s="58"/>
      <c r="Q158" s="58"/>
      <c r="R158" s="58"/>
      <c r="S158" s="58"/>
    </row>
    <row r="159" spans="1:19" ht="13" customHeight="1">
      <c r="A159" s="58"/>
      <c r="B159" s="62"/>
      <c r="C159" s="58"/>
      <c r="D159" s="58"/>
      <c r="E159" s="58"/>
      <c r="F159" s="58"/>
      <c r="G159" s="58"/>
      <c r="H159" s="58"/>
      <c r="I159" s="58"/>
      <c r="J159" s="58"/>
      <c r="K159" s="58"/>
      <c r="L159" s="58"/>
      <c r="M159" s="58"/>
      <c r="N159" s="58"/>
      <c r="O159" s="58"/>
      <c r="P159" s="58"/>
      <c r="Q159" s="58"/>
      <c r="R159" s="58"/>
      <c r="S159" s="58"/>
    </row>
    <row r="160" spans="1:19" ht="13" customHeight="1">
      <c r="A160" s="58"/>
      <c r="B160" s="62"/>
      <c r="C160" s="58"/>
      <c r="D160" s="58"/>
      <c r="E160" s="58"/>
      <c r="F160" s="58"/>
      <c r="G160" s="58"/>
      <c r="H160" s="58"/>
      <c r="I160" s="58"/>
      <c r="J160" s="58"/>
      <c r="K160" s="58"/>
      <c r="L160" s="58"/>
      <c r="M160" s="58"/>
      <c r="N160" s="58"/>
      <c r="O160" s="58"/>
      <c r="P160" s="58"/>
      <c r="Q160" s="58"/>
      <c r="R160" s="58"/>
      <c r="S160" s="58"/>
    </row>
    <row r="161" spans="1:19" ht="13" customHeight="1">
      <c r="A161" s="58"/>
      <c r="B161" s="62"/>
      <c r="C161" s="58"/>
      <c r="D161" s="58"/>
      <c r="E161" s="58"/>
      <c r="F161" s="58"/>
      <c r="G161" s="58"/>
      <c r="H161" s="58"/>
      <c r="I161" s="58"/>
      <c r="J161" s="58"/>
      <c r="K161" s="58"/>
      <c r="L161" s="58"/>
      <c r="M161" s="58"/>
      <c r="N161" s="58"/>
      <c r="O161" s="58"/>
      <c r="P161" s="58"/>
      <c r="Q161" s="58"/>
      <c r="R161" s="58"/>
      <c r="S161" s="58"/>
    </row>
    <row r="162" spans="1:19" ht="13" customHeight="1">
      <c r="A162" s="58"/>
      <c r="B162" s="62"/>
      <c r="C162" s="58"/>
      <c r="D162" s="58"/>
      <c r="E162" s="58"/>
      <c r="F162" s="58"/>
      <c r="G162" s="58"/>
      <c r="H162" s="58"/>
      <c r="I162" s="58"/>
      <c r="J162" s="58"/>
      <c r="K162" s="58"/>
      <c r="L162" s="58"/>
      <c r="M162" s="58"/>
      <c r="N162" s="58"/>
      <c r="O162" s="58"/>
      <c r="P162" s="58"/>
      <c r="Q162" s="58"/>
      <c r="R162" s="58"/>
      <c r="S162" s="58"/>
    </row>
    <row r="163" spans="1:19" ht="13" customHeight="1">
      <c r="A163" s="58"/>
      <c r="B163" s="62"/>
      <c r="C163" s="58"/>
      <c r="D163" s="58"/>
      <c r="E163" s="58"/>
      <c r="F163" s="58"/>
      <c r="G163" s="58"/>
      <c r="H163" s="58"/>
      <c r="I163" s="58"/>
      <c r="J163" s="58"/>
      <c r="K163" s="58"/>
      <c r="L163" s="58"/>
      <c r="M163" s="58"/>
      <c r="N163" s="58"/>
      <c r="O163" s="58"/>
      <c r="P163" s="58"/>
      <c r="Q163" s="58"/>
      <c r="R163" s="58"/>
      <c r="S163" s="58"/>
    </row>
    <row r="164" spans="1:19" ht="13" customHeight="1">
      <c r="A164" s="58"/>
      <c r="B164" s="62"/>
      <c r="C164" s="58"/>
      <c r="D164" s="58"/>
      <c r="E164" s="58"/>
      <c r="F164" s="58"/>
      <c r="G164" s="58"/>
      <c r="H164" s="58"/>
      <c r="I164" s="58"/>
      <c r="J164" s="58"/>
      <c r="K164" s="58"/>
      <c r="L164" s="58"/>
      <c r="M164" s="58"/>
      <c r="N164" s="58"/>
      <c r="O164" s="58"/>
      <c r="P164" s="58"/>
      <c r="Q164" s="58"/>
      <c r="R164" s="58"/>
      <c r="S164" s="58"/>
    </row>
    <row r="165" spans="1:19" ht="13" customHeight="1">
      <c r="A165" s="58"/>
      <c r="B165" s="62"/>
      <c r="C165" s="58"/>
      <c r="D165" s="58"/>
      <c r="E165" s="58"/>
      <c r="F165" s="58"/>
      <c r="G165" s="58"/>
      <c r="H165" s="58"/>
      <c r="I165" s="58"/>
      <c r="J165" s="58"/>
      <c r="K165" s="58"/>
      <c r="L165" s="58"/>
      <c r="M165" s="58"/>
      <c r="N165" s="58"/>
      <c r="O165" s="58"/>
      <c r="P165" s="58"/>
      <c r="Q165" s="58"/>
      <c r="R165" s="58"/>
      <c r="S165" s="58"/>
    </row>
    <row r="166" spans="1:19" ht="13" customHeight="1">
      <c r="A166" s="58"/>
      <c r="B166" s="62"/>
      <c r="C166" s="58"/>
      <c r="D166" s="58"/>
      <c r="E166" s="58"/>
      <c r="F166" s="58"/>
      <c r="G166" s="58"/>
      <c r="H166" s="58"/>
      <c r="I166" s="58"/>
      <c r="J166" s="58"/>
      <c r="K166" s="58"/>
      <c r="L166" s="58"/>
      <c r="M166" s="58"/>
      <c r="N166" s="58"/>
      <c r="O166" s="58"/>
      <c r="P166" s="58"/>
      <c r="Q166" s="58"/>
      <c r="R166" s="58"/>
      <c r="S166" s="58"/>
    </row>
    <row r="167" spans="1:19" ht="13" customHeight="1">
      <c r="A167" s="58"/>
      <c r="B167" s="62"/>
      <c r="C167" s="58"/>
      <c r="D167" s="58"/>
      <c r="E167" s="58"/>
      <c r="F167" s="58"/>
      <c r="G167" s="58"/>
      <c r="H167" s="58"/>
      <c r="I167" s="58"/>
      <c r="J167" s="58"/>
      <c r="K167" s="58"/>
      <c r="L167" s="58"/>
      <c r="M167" s="58"/>
      <c r="N167" s="58"/>
      <c r="O167" s="58"/>
      <c r="P167" s="58"/>
      <c r="Q167" s="58"/>
      <c r="R167" s="58"/>
      <c r="S167" s="58"/>
    </row>
    <row r="168" spans="1:19" ht="13" customHeight="1">
      <c r="A168" s="58"/>
      <c r="B168" s="62"/>
      <c r="C168" s="58"/>
      <c r="D168" s="58"/>
      <c r="E168" s="58"/>
      <c r="F168" s="58"/>
      <c r="G168" s="58"/>
      <c r="H168" s="58"/>
      <c r="I168" s="58"/>
      <c r="J168" s="58"/>
      <c r="K168" s="58"/>
      <c r="L168" s="58"/>
      <c r="M168" s="58"/>
      <c r="N168" s="58"/>
      <c r="O168" s="58"/>
      <c r="P168" s="58"/>
      <c r="Q168" s="58"/>
      <c r="R168" s="58"/>
      <c r="S168" s="58"/>
    </row>
    <row r="169" spans="1:19" ht="13" customHeight="1">
      <c r="A169" s="58"/>
      <c r="B169" s="62"/>
      <c r="C169" s="58"/>
      <c r="D169" s="58"/>
      <c r="E169" s="58"/>
      <c r="F169" s="58"/>
      <c r="G169" s="58"/>
      <c r="H169" s="58"/>
      <c r="I169" s="58"/>
      <c r="J169" s="58"/>
      <c r="K169" s="58"/>
      <c r="L169" s="58"/>
      <c r="M169" s="58"/>
      <c r="N169" s="58"/>
      <c r="O169" s="58"/>
      <c r="P169" s="58"/>
      <c r="Q169" s="58"/>
      <c r="R169" s="58"/>
      <c r="S169" s="58"/>
    </row>
    <row r="170" spans="1:19" ht="13" customHeight="1">
      <c r="A170" s="58"/>
      <c r="B170" s="62"/>
      <c r="C170" s="58"/>
      <c r="D170" s="58"/>
      <c r="E170" s="58"/>
      <c r="F170" s="58"/>
      <c r="G170" s="58"/>
      <c r="H170" s="58"/>
      <c r="I170" s="58"/>
      <c r="J170" s="58"/>
      <c r="K170" s="58"/>
      <c r="L170" s="58"/>
      <c r="M170" s="58"/>
      <c r="N170" s="58"/>
      <c r="O170" s="58"/>
      <c r="P170" s="58"/>
      <c r="Q170" s="58"/>
      <c r="R170" s="58"/>
      <c r="S170" s="58"/>
    </row>
    <row r="171" spans="1:19" ht="13" customHeight="1">
      <c r="A171" s="58"/>
      <c r="B171" s="62"/>
      <c r="C171" s="58"/>
      <c r="D171" s="58"/>
      <c r="E171" s="58"/>
      <c r="F171" s="58"/>
      <c r="G171" s="58"/>
      <c r="H171" s="58"/>
      <c r="I171" s="58"/>
      <c r="J171" s="58"/>
      <c r="K171" s="58"/>
      <c r="L171" s="58"/>
      <c r="M171" s="58"/>
      <c r="N171" s="58"/>
      <c r="O171" s="58"/>
      <c r="P171" s="58"/>
      <c r="Q171" s="58"/>
      <c r="R171" s="58"/>
      <c r="S171" s="58"/>
    </row>
    <row r="172" spans="1:19" ht="13" customHeight="1">
      <c r="A172" s="58"/>
      <c r="B172" s="62"/>
      <c r="C172" s="58"/>
      <c r="D172" s="58"/>
      <c r="E172" s="58"/>
      <c r="F172" s="58"/>
      <c r="G172" s="58"/>
      <c r="H172" s="58"/>
      <c r="I172" s="58"/>
      <c r="J172" s="58"/>
      <c r="K172" s="58"/>
      <c r="L172" s="58"/>
      <c r="M172" s="58"/>
      <c r="N172" s="58"/>
      <c r="O172" s="58"/>
      <c r="P172" s="58"/>
      <c r="Q172" s="58"/>
      <c r="R172" s="58"/>
      <c r="S172" s="58"/>
    </row>
    <row r="173" spans="1:19" ht="13" customHeight="1">
      <c r="A173" s="58"/>
      <c r="B173" s="62"/>
      <c r="C173" s="58"/>
      <c r="D173" s="58"/>
      <c r="E173" s="58"/>
      <c r="F173" s="58"/>
      <c r="G173" s="58"/>
      <c r="H173" s="58"/>
      <c r="I173" s="58"/>
      <c r="J173" s="58"/>
      <c r="K173" s="58"/>
      <c r="L173" s="58"/>
      <c r="M173" s="58"/>
      <c r="N173" s="58"/>
      <c r="O173" s="58"/>
      <c r="P173" s="58"/>
      <c r="Q173" s="58"/>
      <c r="R173" s="58"/>
      <c r="S173" s="58"/>
    </row>
    <row r="174" spans="1:19" ht="13" customHeight="1">
      <c r="A174" s="58"/>
      <c r="B174" s="62"/>
      <c r="C174" s="58"/>
      <c r="D174" s="58"/>
      <c r="E174" s="58"/>
      <c r="F174" s="58"/>
      <c r="G174" s="58"/>
      <c r="H174" s="58"/>
      <c r="I174" s="58"/>
      <c r="J174" s="58"/>
      <c r="K174" s="58"/>
      <c r="L174" s="58"/>
      <c r="M174" s="58"/>
      <c r="N174" s="58"/>
      <c r="O174" s="58"/>
      <c r="P174" s="58"/>
      <c r="Q174" s="58"/>
      <c r="R174" s="58"/>
      <c r="S174" s="58"/>
    </row>
    <row r="175" spans="1:19" ht="13" customHeight="1">
      <c r="A175" s="58"/>
      <c r="B175" s="62"/>
      <c r="C175" s="58"/>
      <c r="D175" s="58"/>
      <c r="E175" s="58"/>
      <c r="F175" s="58"/>
      <c r="G175" s="58"/>
      <c r="H175" s="58"/>
      <c r="I175" s="58"/>
      <c r="J175" s="58"/>
      <c r="K175" s="58"/>
      <c r="L175" s="58"/>
      <c r="M175" s="58"/>
      <c r="N175" s="58"/>
      <c r="O175" s="58"/>
      <c r="P175" s="58"/>
      <c r="Q175" s="58"/>
      <c r="R175" s="58"/>
      <c r="S175" s="58"/>
    </row>
    <row r="176" spans="1:19" ht="13" customHeight="1">
      <c r="A176" s="58"/>
      <c r="B176" s="62"/>
      <c r="C176" s="58"/>
      <c r="D176" s="58"/>
      <c r="E176" s="58"/>
      <c r="F176" s="58"/>
      <c r="G176" s="58"/>
      <c r="H176" s="58"/>
      <c r="I176" s="58"/>
      <c r="J176" s="58"/>
      <c r="K176" s="58"/>
      <c r="L176" s="58"/>
      <c r="M176" s="58"/>
      <c r="N176" s="58"/>
      <c r="O176" s="58"/>
      <c r="P176" s="58"/>
      <c r="Q176" s="58"/>
      <c r="R176" s="58"/>
      <c r="S176" s="58"/>
    </row>
    <row r="177" spans="1:19" ht="13" customHeight="1">
      <c r="A177" s="58"/>
      <c r="B177" s="62"/>
      <c r="C177" s="58"/>
      <c r="D177" s="58"/>
      <c r="E177" s="58"/>
      <c r="F177" s="58"/>
      <c r="G177" s="58"/>
      <c r="H177" s="58"/>
      <c r="I177" s="58"/>
      <c r="J177" s="58"/>
      <c r="K177" s="58"/>
      <c r="L177" s="58"/>
      <c r="M177" s="58"/>
      <c r="N177" s="58"/>
      <c r="O177" s="58"/>
      <c r="P177" s="58"/>
      <c r="Q177" s="58"/>
      <c r="R177" s="58"/>
      <c r="S177" s="58"/>
    </row>
    <row r="178" spans="1:19" ht="13" customHeight="1">
      <c r="A178" s="58"/>
      <c r="B178" s="62"/>
      <c r="C178" s="58"/>
      <c r="D178" s="58"/>
      <c r="E178" s="58"/>
      <c r="F178" s="58"/>
      <c r="G178" s="58"/>
      <c r="H178" s="58"/>
      <c r="I178" s="58"/>
      <c r="J178" s="58"/>
      <c r="K178" s="58"/>
      <c r="L178" s="58"/>
      <c r="M178" s="58"/>
      <c r="N178" s="58"/>
      <c r="O178" s="58"/>
      <c r="P178" s="58"/>
      <c r="Q178" s="58"/>
      <c r="R178" s="58"/>
      <c r="S178" s="58"/>
    </row>
  </sheetData>
  <mergeCells count="14">
    <mergeCell ref="A103:A122"/>
    <mergeCell ref="A30:A37"/>
    <mergeCell ref="A95:A102"/>
    <mergeCell ref="G3:Q3"/>
    <mergeCell ref="A5:A22"/>
    <mergeCell ref="A23:A26"/>
    <mergeCell ref="A27:A29"/>
    <mergeCell ref="C68:E68"/>
    <mergeCell ref="G68:Q68"/>
    <mergeCell ref="C3:E3"/>
    <mergeCell ref="A38:A57"/>
    <mergeCell ref="A70:A87"/>
    <mergeCell ref="A88:A91"/>
    <mergeCell ref="A92:A94"/>
  </mergeCells>
  <hyperlinks>
    <hyperlink ref="C3" location="'Series Descriptions'!R1C1" display="Spending" xr:uid="{00000000-0004-0000-0400-000000000000}"/>
    <hyperlink ref="G3" location="'Series Descriptions'!R1C1" display="Core Crown Expense Classes" xr:uid="{00000000-0004-0000-0400-000001000000}"/>
    <hyperlink ref="B61" location="'Series Descriptions'!R1C1" display="magnitude of difference in 1994 in transition from cash to accrual " xr:uid="{00000000-0004-0000-0400-000002000000}"/>
    <hyperlink ref="C68" location="'Series Descriptions'!R1C1" display="Spending" xr:uid="{00000000-0004-0000-0400-000003000000}"/>
    <hyperlink ref="G68" location="'Series Descriptions'!R1C1" display="Core Crown Expense Classes" xr:uid="{00000000-0004-0000-0400-000004000000}"/>
    <hyperlink ref="B126" location="'Series Descriptions'!R1C1" display="magnitude of difference in 1994 in transition from cash to accrual " xr:uid="{00000000-0004-0000-0400-000005000000}"/>
  </hyperlinks>
  <pageMargins left="0.7" right="0.7" top="0.75" bottom="0.75" header="0.3" footer="0.3"/>
  <pageSetup scale="45" orientation="landscape"/>
  <headerFooter>
    <oddFooter>&amp;C&amp;"Helvetica Neue,Regular"&amp;12&amp;K000000&amp;P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136"/>
  <sheetViews>
    <sheetView showGridLines="0" topLeftCell="A101" workbookViewId="0">
      <selection activeCell="H117" sqref="H117"/>
    </sheetView>
  </sheetViews>
  <sheetFormatPr defaultColWidth="8.84375" defaultRowHeight="13" customHeight="1"/>
  <cols>
    <col min="1" max="1" width="4.69140625" style="5" customWidth="1"/>
    <col min="2" max="2" width="5.84375" style="203" customWidth="1"/>
    <col min="3" max="3" width="10.3046875" style="5" customWidth="1"/>
    <col min="4" max="4" width="8.4609375" style="5" customWidth="1"/>
    <col min="5" max="5" width="9.3046875" style="5" customWidth="1"/>
    <col min="6" max="6" width="9.4609375" style="5" customWidth="1"/>
    <col min="7" max="7" width="1.84375" style="5" customWidth="1"/>
    <col min="8" max="8" width="8.84375" style="5" customWidth="1"/>
    <col min="9" max="9" width="11.3046875" style="5" customWidth="1"/>
    <col min="10" max="10" width="1.69140625" style="5" customWidth="1"/>
    <col min="11" max="11" width="12.4609375" style="5" customWidth="1"/>
    <col min="12" max="12" width="9.69140625" style="5" customWidth="1"/>
    <col min="13" max="13" width="9.3046875" style="5" customWidth="1"/>
    <col min="14" max="21" width="8.84375" style="5" customWidth="1"/>
    <col min="22" max="16384" width="8.84375" style="5"/>
  </cols>
  <sheetData>
    <row r="1" spans="1:20" ht="16" customHeight="1">
      <c r="A1" s="64" t="s">
        <v>91</v>
      </c>
      <c r="B1" s="196"/>
      <c r="C1" s="65"/>
      <c r="D1" s="65"/>
      <c r="E1" s="65"/>
      <c r="F1" s="65"/>
      <c r="G1" s="65"/>
      <c r="H1" s="65"/>
      <c r="I1" s="65"/>
      <c r="J1" s="65"/>
      <c r="K1" s="65"/>
      <c r="L1" s="65"/>
      <c r="M1" s="65"/>
      <c r="N1" s="65"/>
      <c r="O1" s="65"/>
      <c r="P1" s="65"/>
      <c r="Q1" s="65"/>
      <c r="R1" s="65"/>
      <c r="S1" s="65"/>
      <c r="T1" s="65"/>
    </row>
    <row r="2" spans="1:20" ht="16" customHeight="1">
      <c r="A2" s="66"/>
      <c r="B2" s="197"/>
      <c r="C2" s="67"/>
      <c r="D2" s="67"/>
      <c r="E2" s="67"/>
      <c r="F2" s="67"/>
      <c r="G2" s="67"/>
      <c r="H2" s="67"/>
      <c r="I2" s="67"/>
      <c r="J2" s="67"/>
      <c r="K2" s="67"/>
      <c r="L2" s="67"/>
      <c r="M2" s="67"/>
      <c r="N2" s="65"/>
      <c r="O2" s="65"/>
      <c r="P2" s="65"/>
      <c r="Q2" s="65"/>
      <c r="R2" s="65"/>
      <c r="S2" s="65"/>
      <c r="T2" s="65"/>
    </row>
    <row r="3" spans="1:20" ht="13.5" customHeight="1">
      <c r="A3" s="68" t="s">
        <v>37</v>
      </c>
      <c r="B3" s="198"/>
      <c r="C3" s="178" t="s">
        <v>92</v>
      </c>
      <c r="D3" s="179"/>
      <c r="E3" s="179"/>
      <c r="F3" s="179"/>
      <c r="G3" s="71"/>
      <c r="H3" s="178" t="s">
        <v>93</v>
      </c>
      <c r="I3" s="179"/>
      <c r="J3" s="179"/>
      <c r="K3" s="179"/>
      <c r="L3" s="179"/>
      <c r="M3" s="180"/>
      <c r="N3" s="72"/>
      <c r="O3" s="65"/>
      <c r="P3" s="65"/>
      <c r="Q3" s="65"/>
      <c r="R3" s="65"/>
      <c r="S3" s="65"/>
      <c r="T3" s="65"/>
    </row>
    <row r="4" spans="1:20" ht="50.25" customHeight="1">
      <c r="A4" s="73"/>
      <c r="B4" s="204"/>
      <c r="C4" s="74" t="s">
        <v>94</v>
      </c>
      <c r="D4" s="74" t="s">
        <v>95</v>
      </c>
      <c r="E4" s="74" t="s">
        <v>96</v>
      </c>
      <c r="F4" s="74" t="s">
        <v>97</v>
      </c>
      <c r="G4" s="75"/>
      <c r="H4" s="74" t="s">
        <v>98</v>
      </c>
      <c r="I4" s="74" t="s">
        <v>99</v>
      </c>
      <c r="J4" s="76"/>
      <c r="K4" s="74" t="s">
        <v>100</v>
      </c>
      <c r="L4" s="74" t="s">
        <v>101</v>
      </c>
      <c r="M4" s="77" t="s">
        <v>102</v>
      </c>
      <c r="N4" s="72"/>
      <c r="O4" s="65"/>
      <c r="P4" s="65"/>
      <c r="Q4" s="65"/>
      <c r="R4" s="65"/>
      <c r="S4" s="65"/>
      <c r="T4" s="65"/>
    </row>
    <row r="5" spans="1:20" ht="12.75" customHeight="1">
      <c r="A5" s="181" t="s">
        <v>45</v>
      </c>
      <c r="B5" s="118">
        <v>1972</v>
      </c>
      <c r="C5" s="78">
        <v>107.2</v>
      </c>
      <c r="D5" s="78"/>
      <c r="E5" s="78"/>
      <c r="F5" s="78"/>
      <c r="G5" s="79"/>
      <c r="H5" s="78">
        <v>1707</v>
      </c>
      <c r="I5" s="78"/>
      <c r="J5" s="78"/>
      <c r="K5" s="78">
        <v>1790</v>
      </c>
      <c r="L5" s="78"/>
      <c r="M5" s="80"/>
      <c r="N5" s="72"/>
      <c r="O5" s="65"/>
      <c r="P5" s="65"/>
      <c r="Q5" s="65"/>
      <c r="R5" s="65"/>
      <c r="S5" s="65"/>
      <c r="T5" s="65"/>
    </row>
    <row r="6" spans="1:20" ht="13.75" customHeight="1">
      <c r="A6" s="182"/>
      <c r="B6" s="114">
        <v>1973</v>
      </c>
      <c r="C6" s="79">
        <v>7.2000000000002702</v>
      </c>
      <c r="D6" s="79"/>
      <c r="E6" s="79"/>
      <c r="F6" s="79"/>
      <c r="G6" s="79"/>
      <c r="H6" s="79">
        <v>1926.7</v>
      </c>
      <c r="I6" s="79"/>
      <c r="J6" s="79"/>
      <c r="K6" s="79">
        <v>2013.4</v>
      </c>
      <c r="L6" s="79"/>
      <c r="M6" s="82"/>
      <c r="N6" s="72"/>
      <c r="O6" s="65"/>
      <c r="P6" s="65"/>
      <c r="Q6" s="65"/>
      <c r="R6" s="65"/>
      <c r="S6" s="65"/>
      <c r="T6" s="65"/>
    </row>
    <row r="7" spans="1:20" ht="13.75" customHeight="1">
      <c r="A7" s="182"/>
      <c r="B7" s="114">
        <v>1974</v>
      </c>
      <c r="C7" s="79">
        <v>87.699999999999804</v>
      </c>
      <c r="D7" s="79"/>
      <c r="E7" s="79"/>
      <c r="F7" s="79"/>
      <c r="G7" s="79"/>
      <c r="H7" s="79">
        <v>2395</v>
      </c>
      <c r="I7" s="79"/>
      <c r="J7" s="79"/>
      <c r="K7" s="79">
        <v>2391.6</v>
      </c>
      <c r="L7" s="79"/>
      <c r="M7" s="82"/>
      <c r="N7" s="72"/>
      <c r="O7" s="65"/>
      <c r="P7" s="65"/>
      <c r="Q7" s="65"/>
      <c r="R7" s="65"/>
      <c r="S7" s="65"/>
      <c r="T7" s="65"/>
    </row>
    <row r="8" spans="1:20" ht="13.75" customHeight="1">
      <c r="A8" s="182"/>
      <c r="B8" s="114">
        <v>1975</v>
      </c>
      <c r="C8" s="79">
        <v>42.899999999999601</v>
      </c>
      <c r="D8" s="79"/>
      <c r="E8" s="79"/>
      <c r="F8" s="79"/>
      <c r="G8" s="79"/>
      <c r="H8" s="79">
        <v>2865.5</v>
      </c>
      <c r="I8" s="79"/>
      <c r="J8" s="79"/>
      <c r="K8" s="79">
        <v>3020.6</v>
      </c>
      <c r="L8" s="79"/>
      <c r="M8" s="82"/>
      <c r="N8" s="72"/>
      <c r="O8" s="65"/>
      <c r="P8" s="65"/>
      <c r="Q8" s="65"/>
      <c r="R8" s="65"/>
      <c r="S8" s="65"/>
      <c r="T8" s="65"/>
    </row>
    <row r="9" spans="1:20" ht="13.75" customHeight="1">
      <c r="A9" s="182"/>
      <c r="B9" s="114">
        <v>1976</v>
      </c>
      <c r="C9" s="79">
        <v>-177.6</v>
      </c>
      <c r="D9" s="79"/>
      <c r="E9" s="79"/>
      <c r="F9" s="79"/>
      <c r="G9" s="79"/>
      <c r="H9" s="79">
        <v>3185.5</v>
      </c>
      <c r="I9" s="79"/>
      <c r="J9" s="79"/>
      <c r="K9" s="79">
        <v>3384.4</v>
      </c>
      <c r="L9" s="79"/>
      <c r="M9" s="82"/>
      <c r="N9" s="72"/>
      <c r="O9" s="65"/>
      <c r="P9" s="65"/>
      <c r="Q9" s="65"/>
      <c r="R9" s="65"/>
      <c r="S9" s="65"/>
      <c r="T9" s="65"/>
    </row>
    <row r="10" spans="1:20" ht="13.75" customHeight="1">
      <c r="A10" s="182"/>
      <c r="B10" s="114">
        <v>1977</v>
      </c>
      <c r="C10" s="79">
        <v>115.599999999999</v>
      </c>
      <c r="D10" s="79"/>
      <c r="E10" s="79"/>
      <c r="F10" s="79"/>
      <c r="G10" s="79"/>
      <c r="H10" s="79">
        <v>3845.3</v>
      </c>
      <c r="I10" s="79"/>
      <c r="J10" s="79"/>
      <c r="K10" s="79">
        <v>4072.5</v>
      </c>
      <c r="L10" s="79"/>
      <c r="M10" s="82"/>
      <c r="N10" s="72"/>
      <c r="O10" s="65"/>
      <c r="P10" s="65"/>
      <c r="Q10" s="65"/>
      <c r="R10" s="65"/>
      <c r="S10" s="65"/>
      <c r="T10" s="65"/>
    </row>
    <row r="11" spans="1:20" ht="13.75" customHeight="1">
      <c r="A11" s="182"/>
      <c r="B11" s="114">
        <v>1978</v>
      </c>
      <c r="C11" s="79">
        <v>15.1999999999998</v>
      </c>
      <c r="D11" s="79"/>
      <c r="E11" s="79"/>
      <c r="F11" s="79"/>
      <c r="G11" s="79"/>
      <c r="H11" s="79">
        <v>4626.3</v>
      </c>
      <c r="I11" s="79"/>
      <c r="J11" s="79"/>
      <c r="K11" s="79">
        <v>4974.3</v>
      </c>
      <c r="L11" s="79"/>
      <c r="M11" s="82"/>
      <c r="N11" s="72"/>
      <c r="O11" s="65"/>
      <c r="P11" s="65"/>
      <c r="Q11" s="65"/>
      <c r="R11" s="65"/>
      <c r="S11" s="65"/>
      <c r="T11" s="65"/>
    </row>
    <row r="12" spans="1:20" ht="13.75" customHeight="1">
      <c r="A12" s="182"/>
      <c r="B12" s="114">
        <v>1979</v>
      </c>
      <c r="C12" s="79">
        <v>-697.10000000000105</v>
      </c>
      <c r="D12" s="79"/>
      <c r="E12" s="79"/>
      <c r="F12" s="79"/>
      <c r="G12" s="79"/>
      <c r="H12" s="79">
        <v>4989.5</v>
      </c>
      <c r="I12" s="79"/>
      <c r="J12" s="79"/>
      <c r="K12" s="79">
        <v>5402.4</v>
      </c>
      <c r="L12" s="79"/>
      <c r="M12" s="82"/>
      <c r="N12" s="72"/>
      <c r="O12" s="65"/>
      <c r="P12" s="65"/>
      <c r="Q12" s="65"/>
      <c r="R12" s="65"/>
      <c r="S12" s="65"/>
      <c r="T12" s="65"/>
    </row>
    <row r="13" spans="1:20" ht="13.75" customHeight="1">
      <c r="A13" s="182"/>
      <c r="B13" s="114">
        <v>1980</v>
      </c>
      <c r="C13" s="79">
        <v>-411.50000000000102</v>
      </c>
      <c r="D13" s="79"/>
      <c r="E13" s="79"/>
      <c r="F13" s="79"/>
      <c r="G13" s="79"/>
      <c r="H13" s="79">
        <v>6019.9</v>
      </c>
      <c r="I13" s="79"/>
      <c r="J13" s="79"/>
      <c r="K13" s="79">
        <v>6559.7</v>
      </c>
      <c r="L13" s="79"/>
      <c r="M13" s="82"/>
      <c r="N13" s="72"/>
      <c r="O13" s="65"/>
      <c r="P13" s="65"/>
      <c r="Q13" s="65"/>
      <c r="R13" s="65"/>
      <c r="S13" s="65"/>
      <c r="T13" s="65"/>
    </row>
    <row r="14" spans="1:20" ht="13.75" customHeight="1">
      <c r="A14" s="182"/>
      <c r="B14" s="114">
        <v>1981</v>
      </c>
      <c r="C14" s="79">
        <v>-908.900000000001</v>
      </c>
      <c r="D14" s="79"/>
      <c r="E14" s="79"/>
      <c r="F14" s="79"/>
      <c r="G14" s="79"/>
      <c r="H14" s="79">
        <v>7050.6</v>
      </c>
      <c r="I14" s="79"/>
      <c r="J14" s="79"/>
      <c r="K14" s="79">
        <v>7608.4</v>
      </c>
      <c r="L14" s="79"/>
      <c r="M14" s="82"/>
      <c r="N14" s="72"/>
      <c r="O14" s="65"/>
      <c r="P14" s="65"/>
      <c r="Q14" s="65"/>
      <c r="R14" s="65"/>
      <c r="S14" s="65"/>
      <c r="T14" s="65"/>
    </row>
    <row r="15" spans="1:20" ht="13.75" customHeight="1">
      <c r="A15" s="182"/>
      <c r="B15" s="114">
        <v>1982</v>
      </c>
      <c r="C15" s="79">
        <v>-1029.3</v>
      </c>
      <c r="D15" s="79"/>
      <c r="E15" s="79"/>
      <c r="F15" s="79"/>
      <c r="G15" s="79"/>
      <c r="H15" s="79">
        <v>8798.2000000000007</v>
      </c>
      <c r="I15" s="79"/>
      <c r="J15" s="79"/>
      <c r="K15" s="79">
        <v>9378.4</v>
      </c>
      <c r="L15" s="79"/>
      <c r="M15" s="82"/>
      <c r="N15" s="72"/>
      <c r="O15" s="65"/>
      <c r="P15" s="65"/>
      <c r="Q15" s="65"/>
      <c r="R15" s="65"/>
      <c r="S15" s="65"/>
      <c r="T15" s="65"/>
    </row>
    <row r="16" spans="1:20" ht="13.75" customHeight="1">
      <c r="A16" s="182"/>
      <c r="B16" s="114">
        <v>1983</v>
      </c>
      <c r="C16" s="79">
        <v>-1442</v>
      </c>
      <c r="D16" s="79"/>
      <c r="E16" s="79"/>
      <c r="F16" s="79"/>
      <c r="G16" s="79"/>
      <c r="H16" s="79">
        <v>10097.4</v>
      </c>
      <c r="I16" s="79"/>
      <c r="J16" s="79"/>
      <c r="K16" s="79">
        <v>10514.4</v>
      </c>
      <c r="L16" s="79"/>
      <c r="M16" s="82"/>
      <c r="N16" s="72"/>
      <c r="O16" s="65"/>
      <c r="P16" s="65"/>
      <c r="Q16" s="65"/>
      <c r="R16" s="65"/>
      <c r="S16" s="65"/>
      <c r="T16" s="65"/>
    </row>
    <row r="17" spans="1:20" ht="13.75" customHeight="1">
      <c r="A17" s="182"/>
      <c r="B17" s="114">
        <v>1984</v>
      </c>
      <c r="C17" s="79">
        <v>-2275.1</v>
      </c>
      <c r="D17" s="79"/>
      <c r="E17" s="79"/>
      <c r="F17" s="79"/>
      <c r="G17" s="79"/>
      <c r="H17" s="79">
        <v>10431.4</v>
      </c>
      <c r="I17" s="79"/>
      <c r="J17" s="79"/>
      <c r="K17" s="79">
        <v>11149.5</v>
      </c>
      <c r="L17" s="79"/>
      <c r="M17" s="82"/>
      <c r="N17" s="72"/>
      <c r="O17" s="65"/>
      <c r="P17" s="65"/>
      <c r="Q17" s="65"/>
      <c r="R17" s="65"/>
      <c r="S17" s="65"/>
      <c r="T17" s="65"/>
    </row>
    <row r="18" spans="1:20" ht="13.75" customHeight="1">
      <c r="A18" s="182"/>
      <c r="B18" s="114">
        <v>1985</v>
      </c>
      <c r="C18" s="79">
        <v>-1999.7</v>
      </c>
      <c r="D18" s="79"/>
      <c r="E18" s="79"/>
      <c r="F18" s="79"/>
      <c r="G18" s="79"/>
      <c r="H18" s="79">
        <v>11913.6</v>
      </c>
      <c r="I18" s="79"/>
      <c r="J18" s="79"/>
      <c r="K18" s="79">
        <v>12534.2</v>
      </c>
      <c r="L18" s="79"/>
      <c r="M18" s="82"/>
      <c r="N18" s="72"/>
      <c r="O18" s="65"/>
      <c r="P18" s="65"/>
      <c r="Q18" s="65"/>
      <c r="R18" s="65"/>
      <c r="S18" s="65"/>
      <c r="T18" s="65"/>
    </row>
    <row r="19" spans="1:20" ht="13.75" customHeight="1">
      <c r="A19" s="182"/>
      <c r="B19" s="114">
        <v>1986</v>
      </c>
      <c r="C19" s="79">
        <v>-1185.9000000000001</v>
      </c>
      <c r="D19" s="79"/>
      <c r="E19" s="79"/>
      <c r="F19" s="79"/>
      <c r="G19" s="79"/>
      <c r="H19" s="79">
        <v>14235.9</v>
      </c>
      <c r="I19" s="79"/>
      <c r="J19" s="79"/>
      <c r="K19" s="79">
        <v>15801.3</v>
      </c>
      <c r="L19" s="79"/>
      <c r="M19" s="82"/>
      <c r="N19" s="72"/>
      <c r="O19" s="65"/>
      <c r="P19" s="65"/>
      <c r="Q19" s="65"/>
      <c r="R19" s="65"/>
      <c r="S19" s="65"/>
      <c r="T19" s="65"/>
    </row>
    <row r="20" spans="1:20" ht="13.75" customHeight="1">
      <c r="A20" s="182"/>
      <c r="B20" s="114" t="s">
        <v>46</v>
      </c>
      <c r="C20" s="79">
        <v>-1830.5</v>
      </c>
      <c r="D20" s="79"/>
      <c r="E20" s="79"/>
      <c r="F20" s="79"/>
      <c r="G20" s="79"/>
      <c r="H20" s="79">
        <v>17408.099999999999</v>
      </c>
      <c r="I20" s="79"/>
      <c r="J20" s="79"/>
      <c r="K20" s="79">
        <v>18992.5</v>
      </c>
      <c r="L20" s="79"/>
      <c r="M20" s="82"/>
      <c r="N20" s="72"/>
      <c r="O20" s="65"/>
      <c r="P20" s="65"/>
      <c r="Q20" s="65"/>
      <c r="R20" s="65"/>
      <c r="S20" s="65"/>
      <c r="T20" s="65"/>
    </row>
    <row r="21" spans="1:20" ht="13.75" customHeight="1">
      <c r="A21" s="182"/>
      <c r="B21" s="114" t="s">
        <v>47</v>
      </c>
      <c r="C21" s="79">
        <v>-1322</v>
      </c>
      <c r="D21" s="79"/>
      <c r="E21" s="79"/>
      <c r="F21" s="79"/>
      <c r="G21" s="79"/>
      <c r="H21" s="79">
        <v>21528.1</v>
      </c>
      <c r="I21" s="79"/>
      <c r="J21" s="79"/>
      <c r="K21" s="79">
        <v>23583.7</v>
      </c>
      <c r="L21" s="79"/>
      <c r="M21" s="82"/>
      <c r="N21" s="72"/>
      <c r="O21" s="65"/>
      <c r="P21" s="65"/>
      <c r="Q21" s="65"/>
      <c r="R21" s="65"/>
      <c r="S21" s="65"/>
      <c r="T21" s="65"/>
    </row>
    <row r="22" spans="1:20" ht="13.75" customHeight="1">
      <c r="A22" s="183"/>
      <c r="B22" s="116" t="s">
        <v>48</v>
      </c>
      <c r="C22" s="84">
        <v>-954.099999999999</v>
      </c>
      <c r="D22" s="84"/>
      <c r="E22" s="84"/>
      <c r="F22" s="84"/>
      <c r="G22" s="79"/>
      <c r="H22" s="84">
        <v>22864</v>
      </c>
      <c r="I22" s="84"/>
      <c r="J22" s="84"/>
      <c r="K22" s="84">
        <v>25473.4</v>
      </c>
      <c r="L22" s="84"/>
      <c r="M22" s="85"/>
      <c r="N22" s="72"/>
      <c r="O22" s="65"/>
      <c r="P22" s="65"/>
      <c r="Q22" s="65"/>
      <c r="R22" s="65"/>
      <c r="S22" s="65"/>
      <c r="T22" s="65"/>
    </row>
    <row r="23" spans="1:20" ht="12.75" customHeight="1">
      <c r="A23" s="181" t="s">
        <v>49</v>
      </c>
      <c r="B23" s="118" t="s">
        <v>50</v>
      </c>
      <c r="C23" s="78">
        <v>-943.19999999999698</v>
      </c>
      <c r="D23" s="78"/>
      <c r="E23" s="78"/>
      <c r="F23" s="78"/>
      <c r="G23" s="79"/>
      <c r="H23" s="78">
        <v>26198.2</v>
      </c>
      <c r="I23" s="78"/>
      <c r="J23" s="78"/>
      <c r="K23" s="78">
        <v>28351.200000000001</v>
      </c>
      <c r="L23" s="78"/>
      <c r="M23" s="80"/>
      <c r="N23" s="72"/>
      <c r="O23" s="65"/>
      <c r="P23" s="65"/>
      <c r="Q23" s="65"/>
      <c r="R23" s="65"/>
      <c r="S23" s="65"/>
      <c r="T23" s="65"/>
    </row>
    <row r="24" spans="1:20" ht="13.75" customHeight="1">
      <c r="A24" s="182"/>
      <c r="B24" s="114" t="s">
        <v>51</v>
      </c>
      <c r="C24" s="79">
        <v>-2558</v>
      </c>
      <c r="D24" s="79"/>
      <c r="E24" s="79"/>
      <c r="F24" s="79"/>
      <c r="G24" s="79"/>
      <c r="H24" s="79">
        <v>25797</v>
      </c>
      <c r="I24" s="79"/>
      <c r="J24" s="79"/>
      <c r="K24" s="79">
        <v>29010</v>
      </c>
      <c r="L24" s="79"/>
      <c r="M24" s="82"/>
      <c r="N24" s="72"/>
      <c r="O24" s="65"/>
      <c r="P24" s="65"/>
      <c r="Q24" s="65"/>
      <c r="R24" s="65"/>
      <c r="S24" s="65"/>
      <c r="T24" s="65"/>
    </row>
    <row r="25" spans="1:20" ht="13.75" customHeight="1">
      <c r="A25" s="182"/>
      <c r="B25" s="114" t="s">
        <v>52</v>
      </c>
      <c r="C25" s="79">
        <v>-2528</v>
      </c>
      <c r="D25" s="79"/>
      <c r="E25" s="79"/>
      <c r="F25" s="79"/>
      <c r="G25" s="79"/>
      <c r="H25" s="79">
        <v>24843</v>
      </c>
      <c r="I25" s="79"/>
      <c r="J25" s="79"/>
      <c r="K25" s="79">
        <v>27635</v>
      </c>
      <c r="L25" s="79"/>
      <c r="M25" s="82"/>
      <c r="N25" s="72"/>
      <c r="O25" s="65"/>
      <c r="P25" s="65"/>
      <c r="Q25" s="65"/>
      <c r="R25" s="65"/>
      <c r="S25" s="65"/>
      <c r="T25" s="65"/>
    </row>
    <row r="26" spans="1:20" ht="13.75" customHeight="1">
      <c r="A26" s="183"/>
      <c r="B26" s="116" t="s">
        <v>53</v>
      </c>
      <c r="C26" s="84">
        <v>-1823</v>
      </c>
      <c r="D26" s="84"/>
      <c r="E26" s="84"/>
      <c r="F26" s="84"/>
      <c r="G26" s="79"/>
      <c r="H26" s="84">
        <v>25980</v>
      </c>
      <c r="I26" s="84"/>
      <c r="J26" s="84"/>
      <c r="K26" s="84">
        <v>27629</v>
      </c>
      <c r="L26" s="84"/>
      <c r="M26" s="85"/>
      <c r="N26" s="72"/>
      <c r="O26" s="65"/>
      <c r="P26" s="65"/>
      <c r="Q26" s="65"/>
      <c r="R26" s="65"/>
      <c r="S26" s="65"/>
      <c r="T26" s="65"/>
    </row>
    <row r="27" spans="1:20" ht="12.75" customHeight="1">
      <c r="A27" s="181" t="s">
        <v>54</v>
      </c>
      <c r="B27" s="118" t="s">
        <v>55</v>
      </c>
      <c r="C27" s="86"/>
      <c r="D27" s="78">
        <v>755</v>
      </c>
      <c r="E27" s="78">
        <v>-517</v>
      </c>
      <c r="F27" s="78">
        <v>679</v>
      </c>
      <c r="G27" s="79"/>
      <c r="H27" s="78">
        <v>27571</v>
      </c>
      <c r="I27" s="78">
        <v>26542</v>
      </c>
      <c r="J27" s="78"/>
      <c r="K27" s="86"/>
      <c r="L27" s="78">
        <v>29020</v>
      </c>
      <c r="M27" s="80"/>
      <c r="N27" s="72"/>
      <c r="O27" s="65"/>
      <c r="P27" s="65"/>
      <c r="Q27" s="65"/>
      <c r="R27" s="65"/>
      <c r="S27" s="65"/>
      <c r="T27" s="65"/>
    </row>
    <row r="28" spans="1:20" ht="13.75" customHeight="1">
      <c r="A28" s="182"/>
      <c r="B28" s="114" t="s">
        <v>56</v>
      </c>
      <c r="C28" s="79"/>
      <c r="D28" s="79">
        <v>2695</v>
      </c>
      <c r="E28" s="79">
        <v>2738</v>
      </c>
      <c r="F28" s="79">
        <v>396</v>
      </c>
      <c r="G28" s="79"/>
      <c r="H28" s="79">
        <v>29961</v>
      </c>
      <c r="I28" s="79">
        <v>29026</v>
      </c>
      <c r="J28" s="79"/>
      <c r="K28" s="79"/>
      <c r="L28" s="79">
        <v>32461</v>
      </c>
      <c r="M28" s="82"/>
      <c r="N28" s="72"/>
      <c r="O28" s="65"/>
      <c r="P28" s="65"/>
      <c r="Q28" s="65"/>
      <c r="R28" s="87"/>
      <c r="S28" s="87"/>
      <c r="T28" s="87"/>
    </row>
    <row r="29" spans="1:20" ht="13.75" customHeight="1">
      <c r="A29" s="183"/>
      <c r="B29" s="116" t="s">
        <v>57</v>
      </c>
      <c r="C29" s="84"/>
      <c r="D29" s="84">
        <v>3314</v>
      </c>
      <c r="E29" s="84">
        <v>2928</v>
      </c>
      <c r="F29" s="84">
        <v>4932</v>
      </c>
      <c r="G29" s="84"/>
      <c r="H29" s="84">
        <v>32319</v>
      </c>
      <c r="I29" s="84">
        <v>30973</v>
      </c>
      <c r="J29" s="84"/>
      <c r="K29" s="84"/>
      <c r="L29" s="84">
        <v>33799</v>
      </c>
      <c r="M29" s="85"/>
      <c r="N29" s="72"/>
      <c r="O29" s="65"/>
      <c r="P29" s="65"/>
      <c r="Q29" s="65"/>
      <c r="R29" s="65"/>
      <c r="S29" s="65"/>
      <c r="T29" s="65"/>
    </row>
    <row r="30" spans="1:20" ht="12.75" customHeight="1">
      <c r="A30" s="181" t="s">
        <v>58</v>
      </c>
      <c r="B30" s="118">
        <v>1997</v>
      </c>
      <c r="C30" s="78"/>
      <c r="D30" s="78">
        <v>1863</v>
      </c>
      <c r="E30" s="78">
        <v>1801</v>
      </c>
      <c r="F30" s="78">
        <v>3913</v>
      </c>
      <c r="G30" s="78"/>
      <c r="H30" s="78">
        <v>31731</v>
      </c>
      <c r="I30" s="78">
        <v>30737</v>
      </c>
      <c r="J30" s="78"/>
      <c r="K30" s="78"/>
      <c r="L30" s="78">
        <v>33130.962406015002</v>
      </c>
      <c r="M30" s="80">
        <v>39400.962406015002</v>
      </c>
      <c r="N30" s="72"/>
      <c r="O30" s="65"/>
      <c r="P30" s="65"/>
      <c r="Q30" s="65"/>
      <c r="R30" s="65"/>
      <c r="S30" s="65"/>
      <c r="T30" s="65"/>
    </row>
    <row r="31" spans="1:20" ht="13.75" customHeight="1">
      <c r="A31" s="184"/>
      <c r="B31" s="114">
        <v>1998</v>
      </c>
      <c r="C31" s="79"/>
      <c r="D31" s="79">
        <v>2048</v>
      </c>
      <c r="E31" s="79">
        <v>2345</v>
      </c>
      <c r="F31" s="79">
        <v>484</v>
      </c>
      <c r="G31" s="79"/>
      <c r="H31" s="79">
        <v>33059</v>
      </c>
      <c r="I31" s="79">
        <v>31779</v>
      </c>
      <c r="J31" s="79"/>
      <c r="K31" s="79"/>
      <c r="L31" s="79">
        <v>34241.947368421097</v>
      </c>
      <c r="M31" s="82">
        <v>41111.947368421097</v>
      </c>
      <c r="N31" s="72"/>
      <c r="O31" s="65"/>
      <c r="P31" s="65"/>
      <c r="Q31" s="65"/>
      <c r="R31" s="65"/>
      <c r="S31" s="65"/>
      <c r="T31" s="65"/>
    </row>
    <row r="32" spans="1:20" ht="13.75" customHeight="1">
      <c r="A32" s="184"/>
      <c r="B32" s="114">
        <v>1999</v>
      </c>
      <c r="C32" s="79"/>
      <c r="D32" s="79">
        <v>1705</v>
      </c>
      <c r="E32" s="79">
        <v>128</v>
      </c>
      <c r="F32" s="79">
        <v>2048</v>
      </c>
      <c r="G32" s="79"/>
      <c r="H32" s="79">
        <v>32384</v>
      </c>
      <c r="I32" s="79">
        <v>30875</v>
      </c>
      <c r="J32" s="79"/>
      <c r="K32" s="79"/>
      <c r="L32" s="79">
        <v>32879.571428571398</v>
      </c>
      <c r="M32" s="82">
        <v>39965.571428571398</v>
      </c>
      <c r="N32" s="72"/>
      <c r="O32" s="65"/>
      <c r="P32" s="65"/>
      <c r="Q32" s="65"/>
      <c r="R32" s="65"/>
      <c r="S32" s="65"/>
      <c r="T32" s="65"/>
    </row>
    <row r="33" spans="1:20" ht="13.75" customHeight="1">
      <c r="A33" s="184"/>
      <c r="B33" s="114">
        <v>2000</v>
      </c>
      <c r="C33" s="79"/>
      <c r="D33" s="79">
        <v>1404.58</v>
      </c>
      <c r="E33" s="79">
        <v>593.58000000000197</v>
      </c>
      <c r="F33" s="79">
        <v>-386</v>
      </c>
      <c r="G33" s="79"/>
      <c r="H33" s="79">
        <v>33864</v>
      </c>
      <c r="I33" s="79">
        <v>32598</v>
      </c>
      <c r="J33" s="79"/>
      <c r="K33" s="79"/>
      <c r="L33" s="79">
        <v>34945.526315789502</v>
      </c>
      <c r="M33" s="82">
        <v>41611.526315789502</v>
      </c>
      <c r="N33" s="72"/>
      <c r="O33" s="65"/>
      <c r="P33" s="65"/>
      <c r="Q33" s="65"/>
      <c r="R33" s="65"/>
      <c r="S33" s="65"/>
      <c r="T33" s="65"/>
    </row>
    <row r="34" spans="1:20" ht="13.75" customHeight="1">
      <c r="A34" s="184"/>
      <c r="B34" s="114" t="s">
        <v>59</v>
      </c>
      <c r="C34" s="79"/>
      <c r="D34" s="79">
        <v>1207.53</v>
      </c>
      <c r="E34" s="79">
        <v>1421.53</v>
      </c>
      <c r="F34" s="79">
        <v>349</v>
      </c>
      <c r="G34" s="79"/>
      <c r="H34" s="79">
        <v>36250</v>
      </c>
      <c r="I34" s="79">
        <v>35345</v>
      </c>
      <c r="J34" s="79"/>
      <c r="K34" s="79"/>
      <c r="L34" s="79">
        <v>37841.548872180501</v>
      </c>
      <c r="M34" s="82">
        <v>44939.548872180501</v>
      </c>
      <c r="N34" s="72"/>
      <c r="O34" s="65"/>
      <c r="P34" s="65"/>
      <c r="Q34" s="65"/>
      <c r="R34" s="65"/>
      <c r="S34" s="65"/>
      <c r="T34" s="65"/>
    </row>
    <row r="35" spans="1:20" ht="13.75" customHeight="1">
      <c r="A35" s="184"/>
      <c r="B35" s="114" t="s">
        <v>60</v>
      </c>
      <c r="C35" s="79"/>
      <c r="D35" s="79">
        <v>2286.4422399999999</v>
      </c>
      <c r="E35" s="79">
        <v>2471.21524</v>
      </c>
      <c r="F35" s="79">
        <v>216</v>
      </c>
      <c r="G35" s="79"/>
      <c r="H35" s="79">
        <v>38862</v>
      </c>
      <c r="I35" s="79">
        <v>36809</v>
      </c>
      <c r="J35" s="79"/>
      <c r="K35" s="79"/>
      <c r="L35" s="79">
        <v>39944.6847443609</v>
      </c>
      <c r="M35" s="82">
        <v>49673.660744360903</v>
      </c>
      <c r="N35" s="72"/>
      <c r="O35" s="65"/>
      <c r="P35" s="65"/>
      <c r="Q35" s="65"/>
      <c r="R35" s="65"/>
      <c r="S35" s="65"/>
      <c r="T35" s="65"/>
    </row>
    <row r="36" spans="1:20" ht="13.75" customHeight="1">
      <c r="A36" s="184"/>
      <c r="B36" s="114" t="s">
        <v>61</v>
      </c>
      <c r="C36" s="79"/>
      <c r="D36" s="79">
        <v>1621.03899000001</v>
      </c>
      <c r="E36" s="79">
        <v>4365.9029900000096</v>
      </c>
      <c r="F36" s="79">
        <v>1217</v>
      </c>
      <c r="G36" s="79"/>
      <c r="H36" s="79">
        <v>39842</v>
      </c>
      <c r="I36" s="79">
        <v>40518</v>
      </c>
      <c r="J36" s="79"/>
      <c r="K36" s="79"/>
      <c r="L36" s="79">
        <v>43440.392706766899</v>
      </c>
      <c r="M36" s="82">
        <v>56314.514706766902</v>
      </c>
      <c r="N36" s="72"/>
      <c r="O36" s="65"/>
      <c r="P36" s="65"/>
      <c r="Q36" s="65"/>
      <c r="R36" s="65"/>
      <c r="S36" s="65"/>
      <c r="T36" s="65"/>
    </row>
    <row r="37" spans="1:20" ht="13.75" customHeight="1">
      <c r="A37" s="185"/>
      <c r="B37" s="116" t="s">
        <v>62</v>
      </c>
      <c r="C37" s="84"/>
      <c r="D37" s="84">
        <v>7308.8376500000104</v>
      </c>
      <c r="E37" s="84">
        <v>5573.1176500000101</v>
      </c>
      <c r="F37" s="84">
        <v>520</v>
      </c>
      <c r="G37" s="84"/>
      <c r="H37" s="84">
        <v>42777</v>
      </c>
      <c r="I37" s="84">
        <v>43358</v>
      </c>
      <c r="J37" s="84"/>
      <c r="K37" s="84"/>
      <c r="L37" s="84">
        <v>46219.471706766897</v>
      </c>
      <c r="M37" s="85">
        <v>58783.882706766897</v>
      </c>
      <c r="N37" s="72"/>
      <c r="O37" s="65"/>
      <c r="P37" s="65"/>
      <c r="Q37" s="65"/>
      <c r="R37" s="65"/>
      <c r="S37" s="65"/>
      <c r="T37" s="65"/>
    </row>
    <row r="38" spans="1:20" ht="12.75" customHeight="1">
      <c r="A38" s="186" t="s">
        <v>63</v>
      </c>
      <c r="B38" s="118" t="s">
        <v>64</v>
      </c>
      <c r="C38" s="78"/>
      <c r="D38" s="78">
        <v>5930.9118500000004</v>
      </c>
      <c r="E38" s="78">
        <v>7074.7858500000002</v>
      </c>
      <c r="F38" s="78">
        <v>3104</v>
      </c>
      <c r="G38" s="78"/>
      <c r="H38" s="78">
        <v>46867</v>
      </c>
      <c r="I38" s="78">
        <v>47468</v>
      </c>
      <c r="J38" s="78"/>
      <c r="K38" s="78"/>
      <c r="L38" s="78">
        <v>50809</v>
      </c>
      <c r="M38" s="80">
        <v>64761</v>
      </c>
      <c r="N38" s="72"/>
      <c r="O38" s="65"/>
      <c r="P38" s="65"/>
      <c r="Q38" s="65"/>
      <c r="R38" s="65"/>
      <c r="S38" s="88"/>
      <c r="T38" s="65"/>
    </row>
    <row r="39" spans="1:20" ht="13.75" customHeight="1">
      <c r="A39" s="187"/>
      <c r="B39" s="114" t="s">
        <v>65</v>
      </c>
      <c r="C39" s="79"/>
      <c r="D39" s="79">
        <v>9541.6390600000104</v>
      </c>
      <c r="E39" s="79">
        <v>7091.0253804419999</v>
      </c>
      <c r="F39" s="79">
        <v>2985</v>
      </c>
      <c r="G39" s="79"/>
      <c r="H39" s="79">
        <v>49706</v>
      </c>
      <c r="I39" s="79">
        <v>50973</v>
      </c>
      <c r="J39" s="79"/>
      <c r="K39" s="79"/>
      <c r="L39" s="79">
        <v>55499</v>
      </c>
      <c r="M39" s="82">
        <v>70794</v>
      </c>
      <c r="N39" s="72"/>
      <c r="O39" s="65"/>
      <c r="P39" s="65"/>
      <c r="Q39" s="65"/>
      <c r="R39" s="65"/>
      <c r="S39" s="88"/>
      <c r="T39" s="65"/>
    </row>
    <row r="40" spans="1:20" ht="13.75" customHeight="1">
      <c r="A40" s="187"/>
      <c r="B40" s="114" t="s">
        <v>66</v>
      </c>
      <c r="C40" s="79"/>
      <c r="D40" s="79">
        <v>8022</v>
      </c>
      <c r="E40" s="79">
        <v>5860</v>
      </c>
      <c r="F40" s="79">
        <v>2793</v>
      </c>
      <c r="G40" s="79"/>
      <c r="H40" s="79">
        <v>52157</v>
      </c>
      <c r="I40" s="79">
        <v>53477</v>
      </c>
      <c r="J40" s="79"/>
      <c r="K40" s="79"/>
      <c r="L40" s="79">
        <v>57971</v>
      </c>
      <c r="M40" s="82">
        <v>73915</v>
      </c>
      <c r="N40" s="72"/>
      <c r="O40" s="65"/>
      <c r="P40" s="65"/>
      <c r="Q40" s="65"/>
      <c r="R40" s="65"/>
      <c r="S40" s="88"/>
      <c r="T40" s="65"/>
    </row>
    <row r="41" spans="1:20" ht="13.75" customHeight="1">
      <c r="A41" s="187"/>
      <c r="B41" s="114" t="s">
        <v>67</v>
      </c>
      <c r="C41" s="79"/>
      <c r="D41" s="79">
        <v>2384</v>
      </c>
      <c r="E41" s="79">
        <v>5637</v>
      </c>
      <c r="F41" s="79">
        <v>2057</v>
      </c>
      <c r="G41" s="79"/>
      <c r="H41" s="79">
        <v>55168</v>
      </c>
      <c r="I41" s="79">
        <v>56747</v>
      </c>
      <c r="J41" s="79"/>
      <c r="K41" s="79"/>
      <c r="L41" s="79">
        <v>61575</v>
      </c>
      <c r="M41" s="82">
        <v>80733</v>
      </c>
      <c r="N41" s="72"/>
      <c r="O41" s="65"/>
      <c r="P41" s="65"/>
      <c r="Q41" s="65"/>
      <c r="R41" s="65"/>
      <c r="S41" s="88"/>
      <c r="T41" s="65"/>
    </row>
    <row r="42" spans="1:20" ht="13.75" customHeight="1">
      <c r="A42" s="187"/>
      <c r="B42" s="114" t="s">
        <v>68</v>
      </c>
      <c r="C42" s="79"/>
      <c r="D42" s="79">
        <v>-10505</v>
      </c>
      <c r="E42" s="79">
        <v>-3893</v>
      </c>
      <c r="F42" s="79">
        <v>-8639</v>
      </c>
      <c r="G42" s="79"/>
      <c r="H42" s="79">
        <v>51119</v>
      </c>
      <c r="I42" s="79">
        <v>54681</v>
      </c>
      <c r="J42" s="79"/>
      <c r="K42" s="79"/>
      <c r="L42" s="79">
        <v>59191</v>
      </c>
      <c r="M42" s="82">
        <v>78699</v>
      </c>
      <c r="N42" s="72"/>
      <c r="O42" s="65"/>
      <c r="P42" s="65"/>
      <c r="Q42" s="65"/>
      <c r="R42" s="65"/>
      <c r="S42" s="88"/>
      <c r="T42" s="65"/>
    </row>
    <row r="43" spans="1:20" ht="13.75" customHeight="1">
      <c r="A43" s="187"/>
      <c r="B43" s="114" t="s">
        <v>69</v>
      </c>
      <c r="C43" s="79"/>
      <c r="D43" s="79">
        <v>-4509</v>
      </c>
      <c r="E43" s="79">
        <v>-6315</v>
      </c>
      <c r="F43" s="79">
        <v>-9000</v>
      </c>
      <c r="G43" s="79"/>
      <c r="H43" s="79">
        <v>50104</v>
      </c>
      <c r="I43" s="79">
        <v>50744</v>
      </c>
      <c r="J43" s="79"/>
      <c r="K43" s="79"/>
      <c r="L43" s="79">
        <v>55757</v>
      </c>
      <c r="M43" s="82">
        <v>73733</v>
      </c>
      <c r="N43" s="72"/>
      <c r="O43" s="65"/>
      <c r="P43" s="65"/>
      <c r="Q43" s="65"/>
      <c r="R43" s="65"/>
      <c r="S43" s="88"/>
      <c r="T43" s="65"/>
    </row>
    <row r="44" spans="1:20" ht="13.75" customHeight="1">
      <c r="A44" s="187"/>
      <c r="B44" s="114" t="s">
        <v>70</v>
      </c>
      <c r="C44" s="79"/>
      <c r="D44" s="79">
        <v>-13360</v>
      </c>
      <c r="E44" s="79">
        <v>-18396</v>
      </c>
      <c r="F44" s="79">
        <v>-13343</v>
      </c>
      <c r="G44" s="79"/>
      <c r="H44" s="79">
        <v>50418</v>
      </c>
      <c r="I44" s="79">
        <v>51557</v>
      </c>
      <c r="J44" s="79"/>
      <c r="K44" s="79"/>
      <c r="L44" s="79">
        <v>57199</v>
      </c>
      <c r="M44" s="82">
        <v>80647</v>
      </c>
      <c r="N44" s="72"/>
      <c r="O44" s="65"/>
      <c r="P44" s="65"/>
      <c r="Q44" s="65"/>
      <c r="R44" s="65"/>
      <c r="S44" s="88"/>
      <c r="T44" s="65"/>
    </row>
    <row r="45" spans="1:20" ht="13.75" customHeight="1">
      <c r="A45" s="187"/>
      <c r="B45" s="114" t="s">
        <v>71</v>
      </c>
      <c r="C45" s="79"/>
      <c r="D45" s="79">
        <v>-14897</v>
      </c>
      <c r="E45" s="79">
        <v>-9240</v>
      </c>
      <c r="F45" s="79">
        <v>-10644</v>
      </c>
      <c r="G45" s="79"/>
      <c r="H45" s="79">
        <v>53582</v>
      </c>
      <c r="I45" s="79">
        <v>55081</v>
      </c>
      <c r="J45" s="79"/>
      <c r="K45" s="79"/>
      <c r="L45" s="79">
        <v>60428</v>
      </c>
      <c r="M45" s="82">
        <v>82749</v>
      </c>
      <c r="N45" s="72"/>
      <c r="O45" s="65"/>
      <c r="P45" s="65"/>
      <c r="Q45" s="65"/>
      <c r="R45" s="65"/>
      <c r="S45" s="88"/>
      <c r="T45" s="65"/>
    </row>
    <row r="46" spans="1:20" ht="13.75" customHeight="1">
      <c r="A46" s="187"/>
      <c r="B46" s="114" t="s">
        <v>72</v>
      </c>
      <c r="C46" s="79"/>
      <c r="D46" s="79">
        <v>6925</v>
      </c>
      <c r="E46" s="79">
        <v>-4414</v>
      </c>
      <c r="F46" s="79">
        <v>-5742</v>
      </c>
      <c r="G46" s="79"/>
      <c r="H46" s="79">
        <v>56413</v>
      </c>
      <c r="I46" s="79">
        <v>58651</v>
      </c>
      <c r="J46" s="79"/>
      <c r="K46" s="79"/>
      <c r="L46" s="79">
        <v>63805</v>
      </c>
      <c r="M46" s="82">
        <v>85678</v>
      </c>
      <c r="N46" s="72"/>
      <c r="O46" s="65"/>
      <c r="P46" s="65"/>
      <c r="Q46" s="65"/>
      <c r="R46" s="65"/>
      <c r="S46" s="88"/>
      <c r="T46" s="65"/>
    </row>
    <row r="47" spans="1:20" ht="13.75" customHeight="1">
      <c r="A47" s="187"/>
      <c r="B47" s="114" t="s">
        <v>73</v>
      </c>
      <c r="C47" s="79"/>
      <c r="D47" s="79">
        <v>2939</v>
      </c>
      <c r="E47" s="79">
        <v>-2802</v>
      </c>
      <c r="F47" s="79">
        <v>-4109</v>
      </c>
      <c r="G47" s="79"/>
      <c r="H47" s="79">
        <v>59853</v>
      </c>
      <c r="I47" s="79">
        <v>61563</v>
      </c>
      <c r="J47" s="79"/>
      <c r="K47" s="79"/>
      <c r="L47" s="79">
        <v>67093</v>
      </c>
      <c r="M47" s="82">
        <v>88536</v>
      </c>
      <c r="N47" s="72"/>
      <c r="O47" s="65"/>
      <c r="P47" s="65"/>
      <c r="Q47" s="65"/>
      <c r="R47" s="65"/>
      <c r="S47" s="88"/>
      <c r="T47" s="65"/>
    </row>
    <row r="48" spans="1:20" ht="13.75" customHeight="1">
      <c r="A48" s="187"/>
      <c r="B48" s="114" t="s">
        <v>74</v>
      </c>
      <c r="C48" s="79"/>
      <c r="D48" s="79">
        <v>5771</v>
      </c>
      <c r="E48" s="79">
        <v>414</v>
      </c>
      <c r="F48" s="79">
        <v>-1827</v>
      </c>
      <c r="G48" s="79"/>
      <c r="H48" s="79">
        <v>64945</v>
      </c>
      <c r="I48" s="79">
        <v>66636</v>
      </c>
      <c r="J48" s="79"/>
      <c r="K48" s="79"/>
      <c r="L48" s="79">
        <v>72213</v>
      </c>
      <c r="M48" s="82">
        <v>93805</v>
      </c>
      <c r="N48" s="72"/>
      <c r="O48" s="65"/>
      <c r="P48" s="65"/>
      <c r="Q48" s="65"/>
      <c r="R48" s="65"/>
      <c r="S48" s="88"/>
      <c r="T48" s="65"/>
    </row>
    <row r="49" spans="1:20" ht="13.75" customHeight="1">
      <c r="A49" s="187"/>
      <c r="B49" s="114" t="s">
        <v>75</v>
      </c>
      <c r="C49" s="79"/>
      <c r="D49" s="79">
        <v>-5369</v>
      </c>
      <c r="E49" s="79">
        <v>1831</v>
      </c>
      <c r="F49" s="79">
        <v>-1322</v>
      </c>
      <c r="G49" s="79"/>
      <c r="H49" s="79">
        <v>69027</v>
      </c>
      <c r="I49" s="79">
        <v>70445</v>
      </c>
      <c r="J49" s="79"/>
      <c r="K49" s="79"/>
      <c r="L49" s="79">
        <v>76121</v>
      </c>
      <c r="M49" s="82">
        <v>97416</v>
      </c>
      <c r="N49" s="72"/>
      <c r="O49" s="65"/>
      <c r="P49" s="65"/>
      <c r="Q49" s="65"/>
      <c r="R49" s="65"/>
      <c r="S49" s="88"/>
      <c r="T49" s="65"/>
    </row>
    <row r="50" spans="1:20" ht="13.75" customHeight="1">
      <c r="A50" s="187"/>
      <c r="B50" s="114" t="s">
        <v>76</v>
      </c>
      <c r="C50" s="79"/>
      <c r="D50" s="79">
        <v>12317</v>
      </c>
      <c r="E50" s="79">
        <v>4069</v>
      </c>
      <c r="F50" s="79">
        <v>2574</v>
      </c>
      <c r="G50" s="79"/>
      <c r="H50" s="79">
        <v>73099</v>
      </c>
      <c r="I50" s="79">
        <v>75644</v>
      </c>
      <c r="J50" s="79"/>
      <c r="K50" s="79"/>
      <c r="L50" s="79">
        <v>81782</v>
      </c>
      <c r="M50" s="82">
        <v>103422</v>
      </c>
      <c r="N50" s="89"/>
      <c r="O50" s="65"/>
      <c r="P50" s="65"/>
      <c r="Q50" s="65"/>
      <c r="R50" s="65"/>
      <c r="S50" s="88"/>
      <c r="T50" s="65"/>
    </row>
    <row r="51" spans="1:20" ht="13.75" customHeight="1">
      <c r="A51" s="187"/>
      <c r="B51" s="114" t="s">
        <v>77</v>
      </c>
      <c r="C51" s="79"/>
      <c r="D51" s="79">
        <v>8396</v>
      </c>
      <c r="E51" s="79">
        <v>5534</v>
      </c>
      <c r="F51" s="79">
        <v>1346</v>
      </c>
      <c r="G51" s="79"/>
      <c r="H51" s="79">
        <v>78566</v>
      </c>
      <c r="I51" s="79">
        <v>80224</v>
      </c>
      <c r="J51" s="79"/>
      <c r="K51" s="79"/>
      <c r="L51" s="79">
        <v>86778</v>
      </c>
      <c r="M51" s="90">
        <v>109973</v>
      </c>
      <c r="N51" s="72"/>
      <c r="O51" s="65"/>
      <c r="P51" s="65"/>
      <c r="Q51" s="65"/>
      <c r="R51" s="65"/>
      <c r="S51" s="88"/>
      <c r="T51" s="65"/>
    </row>
    <row r="52" spans="1:20" ht="15" customHeight="1">
      <c r="A52" s="187"/>
      <c r="B52" s="114" t="s">
        <v>78</v>
      </c>
      <c r="C52" s="79"/>
      <c r="D52" s="91">
        <v>389</v>
      </c>
      <c r="E52" s="91">
        <v>7429</v>
      </c>
      <c r="F52" s="91">
        <v>-710</v>
      </c>
      <c r="G52" s="91"/>
      <c r="H52" s="91">
        <v>83017</v>
      </c>
      <c r="I52" s="91">
        <v>86468</v>
      </c>
      <c r="J52" s="91"/>
      <c r="K52" s="91"/>
      <c r="L52" s="92">
        <v>93474</v>
      </c>
      <c r="M52" s="93">
        <v>119142</v>
      </c>
      <c r="N52" s="72"/>
      <c r="O52" s="65"/>
      <c r="P52" s="65"/>
      <c r="Q52" s="65"/>
      <c r="R52" s="65"/>
      <c r="S52" s="65"/>
      <c r="T52" s="65"/>
    </row>
    <row r="53" spans="1:20" ht="13.75" customHeight="1">
      <c r="A53" s="187"/>
      <c r="B53" s="114" t="s">
        <v>79</v>
      </c>
      <c r="C53" s="79"/>
      <c r="D53" s="94">
        <v>-30040</v>
      </c>
      <c r="E53" s="94">
        <v>-23057</v>
      </c>
      <c r="F53" s="94">
        <v>-23692</v>
      </c>
      <c r="G53" s="94"/>
      <c r="H53" s="94">
        <v>83156</v>
      </c>
      <c r="I53" s="94">
        <v>85102</v>
      </c>
      <c r="J53" s="94"/>
      <c r="K53" s="94"/>
      <c r="L53" s="95">
        <v>91923</v>
      </c>
      <c r="M53" s="93">
        <v>116003</v>
      </c>
      <c r="N53" s="72"/>
      <c r="O53" s="65"/>
      <c r="P53" s="65"/>
      <c r="Q53" s="65"/>
      <c r="R53" s="65"/>
      <c r="S53" s="65"/>
      <c r="T53" s="65"/>
    </row>
    <row r="54" spans="1:20" ht="13.75" customHeight="1">
      <c r="A54" s="187"/>
      <c r="B54" s="114">
        <v>2021</v>
      </c>
      <c r="C54" s="79"/>
      <c r="D54" s="79">
        <v>16159</v>
      </c>
      <c r="E54" s="79">
        <v>-4560</v>
      </c>
      <c r="F54" s="79">
        <v>-13767</v>
      </c>
      <c r="G54" s="79"/>
      <c r="H54" s="79">
        <v>95382</v>
      </c>
      <c r="I54" s="79">
        <v>97983</v>
      </c>
      <c r="J54" s="79"/>
      <c r="K54" s="79"/>
      <c r="L54" s="96">
        <v>104968</v>
      </c>
      <c r="M54" s="93">
        <v>129335</v>
      </c>
      <c r="N54" s="72"/>
      <c r="O54" s="65"/>
      <c r="P54" s="65"/>
      <c r="Q54" s="65"/>
      <c r="R54" s="65"/>
      <c r="S54" s="65"/>
      <c r="T54" s="65"/>
    </row>
    <row r="55" spans="1:20" ht="13.75" customHeight="1">
      <c r="A55" s="187"/>
      <c r="B55" s="114">
        <v>2022</v>
      </c>
      <c r="C55" s="79"/>
      <c r="D55" s="79">
        <v>-16932</v>
      </c>
      <c r="E55" s="79">
        <v>-9691</v>
      </c>
      <c r="F55" s="79">
        <v>-27043</v>
      </c>
      <c r="G55" s="79"/>
      <c r="H55" s="79">
        <v>102712</v>
      </c>
      <c r="I55" s="79">
        <v>108458</v>
      </c>
      <c r="J55" s="79"/>
      <c r="K55" s="79"/>
      <c r="L55" s="96">
        <v>117515</v>
      </c>
      <c r="M55" s="93">
        <v>141627</v>
      </c>
      <c r="N55" s="72"/>
      <c r="O55" s="65"/>
      <c r="P55" s="65"/>
      <c r="Q55" s="65"/>
      <c r="R55" s="65"/>
      <c r="S55" s="65"/>
      <c r="T55" s="65"/>
    </row>
    <row r="56" spans="1:20" ht="13.75" customHeight="1">
      <c r="A56" s="187"/>
      <c r="B56" s="114">
        <v>2023</v>
      </c>
      <c r="C56" s="79"/>
      <c r="D56" s="91">
        <v>5321</v>
      </c>
      <c r="E56" s="79">
        <v>-9446</v>
      </c>
      <c r="F56" s="91">
        <v>-25648</v>
      </c>
      <c r="G56" s="91"/>
      <c r="H56" s="91">
        <v>110786</v>
      </c>
      <c r="I56" s="91">
        <v>112358</v>
      </c>
      <c r="J56" s="79"/>
      <c r="K56" s="91"/>
      <c r="L56" s="96">
        <v>123398</v>
      </c>
      <c r="M56" s="93">
        <v>153011</v>
      </c>
      <c r="N56" s="72"/>
      <c r="O56" s="65"/>
      <c r="P56" s="65"/>
      <c r="Q56" s="65"/>
      <c r="R56" s="65"/>
      <c r="S56" s="65"/>
      <c r="T56" s="65"/>
    </row>
    <row r="57" spans="1:20" ht="13.75" customHeight="1">
      <c r="A57" s="188"/>
      <c r="B57" s="116">
        <v>2024</v>
      </c>
      <c r="C57" s="97"/>
      <c r="D57" s="98">
        <v>-8365</v>
      </c>
      <c r="E57" s="99">
        <v>-12854</v>
      </c>
      <c r="F57" s="98">
        <v>-19302</v>
      </c>
      <c r="G57" s="98"/>
      <c r="H57" s="98">
        <v>116042</v>
      </c>
      <c r="I57" s="98">
        <v>120566</v>
      </c>
      <c r="J57" s="99"/>
      <c r="K57" s="98"/>
      <c r="L57" s="99">
        <v>133220</v>
      </c>
      <c r="M57" s="100">
        <v>167347</v>
      </c>
      <c r="N57" s="72"/>
      <c r="O57" s="65"/>
      <c r="P57" s="65"/>
      <c r="Q57" s="65"/>
      <c r="R57" s="65"/>
      <c r="S57" s="65"/>
      <c r="T57" s="65"/>
    </row>
    <row r="58" spans="1:20" ht="13.75" customHeight="1">
      <c r="A58" s="101"/>
      <c r="B58" s="102"/>
      <c r="C58" s="102"/>
      <c r="D58" s="102"/>
      <c r="E58" s="102"/>
      <c r="F58" s="102"/>
      <c r="G58" s="102"/>
      <c r="H58" s="102"/>
      <c r="I58" s="102"/>
      <c r="J58" s="102"/>
      <c r="K58" s="102"/>
      <c r="L58" s="102"/>
      <c r="M58" s="102"/>
      <c r="N58" s="65"/>
      <c r="O58" s="65"/>
      <c r="P58" s="65"/>
      <c r="Q58" s="65"/>
      <c r="R58" s="65"/>
      <c r="S58" s="65"/>
      <c r="T58" s="65"/>
    </row>
    <row r="59" spans="1:20" ht="14.05" customHeight="1">
      <c r="A59" s="103" t="s">
        <v>103</v>
      </c>
      <c r="B59" s="196"/>
      <c r="C59" s="104"/>
      <c r="D59" s="104"/>
      <c r="E59" s="104"/>
      <c r="F59" s="104"/>
      <c r="G59" s="104"/>
      <c r="H59" s="104"/>
      <c r="I59" s="104"/>
      <c r="J59" s="104"/>
      <c r="K59" s="65"/>
      <c r="L59" s="104"/>
      <c r="M59" s="104"/>
      <c r="N59" s="65"/>
      <c r="O59" s="65"/>
      <c r="P59" s="65"/>
      <c r="Q59" s="65"/>
      <c r="R59" s="65"/>
      <c r="S59" s="65"/>
      <c r="T59" s="65"/>
    </row>
    <row r="60" spans="1:20" ht="14.05" customHeight="1">
      <c r="A60" s="103" t="s">
        <v>104</v>
      </c>
      <c r="B60" s="196"/>
      <c r="C60" s="104"/>
      <c r="D60" s="104"/>
      <c r="E60" s="104"/>
      <c r="F60" s="104"/>
      <c r="G60" s="104"/>
      <c r="H60" s="104"/>
      <c r="I60" s="104"/>
      <c r="J60" s="104"/>
      <c r="K60" s="65"/>
      <c r="L60" s="104"/>
      <c r="M60" s="104"/>
      <c r="N60" s="65"/>
      <c r="O60" s="65"/>
      <c r="P60" s="65"/>
      <c r="Q60" s="65"/>
      <c r="R60" s="65"/>
      <c r="S60" s="65"/>
      <c r="T60" s="65"/>
    </row>
    <row r="61" spans="1:20" ht="14.05" customHeight="1">
      <c r="A61" s="103" t="s">
        <v>82</v>
      </c>
      <c r="B61" s="196" t="s">
        <v>83</v>
      </c>
      <c r="C61" s="104"/>
      <c r="D61" s="104"/>
      <c r="E61" s="104"/>
      <c r="F61" s="104"/>
      <c r="G61" s="104"/>
      <c r="H61" s="104"/>
      <c r="I61" s="104"/>
      <c r="J61" s="104"/>
      <c r="K61" s="104"/>
      <c r="L61" s="104"/>
      <c r="M61" s="104"/>
      <c r="N61" s="65"/>
      <c r="O61" s="65"/>
      <c r="P61" s="65"/>
      <c r="Q61" s="65"/>
      <c r="R61" s="65"/>
      <c r="S61" s="65"/>
      <c r="T61" s="65"/>
    </row>
    <row r="62" spans="1:20" ht="14.05" customHeight="1">
      <c r="A62" s="103" t="s">
        <v>105</v>
      </c>
      <c r="B62" s="196"/>
      <c r="C62" s="104"/>
      <c r="D62" s="104"/>
      <c r="E62" s="104"/>
      <c r="F62" s="104"/>
      <c r="G62" s="104"/>
      <c r="H62" s="104"/>
      <c r="I62" s="104"/>
      <c r="J62" s="104"/>
      <c r="K62" s="65"/>
      <c r="L62" s="104"/>
      <c r="M62" s="104"/>
      <c r="N62" s="65"/>
      <c r="O62" s="65"/>
      <c r="P62" s="65"/>
      <c r="Q62" s="65"/>
      <c r="R62" s="65"/>
      <c r="S62" s="65"/>
      <c r="T62" s="65"/>
    </row>
    <row r="63" spans="1:20" ht="15" customHeight="1">
      <c r="A63" s="103" t="s">
        <v>86</v>
      </c>
      <c r="B63" s="104"/>
      <c r="C63" s="104"/>
      <c r="D63" s="104"/>
      <c r="E63" s="104"/>
      <c r="F63" s="104"/>
      <c r="G63" s="104"/>
      <c r="H63" s="104"/>
      <c r="I63" s="104"/>
      <c r="J63" s="104"/>
      <c r="K63" s="104"/>
      <c r="L63" s="104"/>
      <c r="M63" s="104"/>
      <c r="N63" s="65"/>
      <c r="O63" s="65"/>
      <c r="P63" s="65"/>
      <c r="Q63" s="65"/>
      <c r="R63" s="65"/>
      <c r="S63" s="65"/>
      <c r="T63" s="65"/>
    </row>
    <row r="64" spans="1:20" ht="13.75" customHeight="1">
      <c r="A64" s="106"/>
      <c r="B64" s="104"/>
      <c r="C64" s="104"/>
      <c r="D64" s="104"/>
      <c r="E64" s="104"/>
      <c r="F64" s="104"/>
      <c r="G64" s="104"/>
      <c r="H64" s="104"/>
      <c r="I64" s="104"/>
      <c r="J64" s="104"/>
      <c r="K64" s="104"/>
      <c r="L64" s="104"/>
      <c r="M64" s="104"/>
      <c r="N64" s="65"/>
      <c r="O64" s="65"/>
      <c r="P64" s="65"/>
      <c r="Q64" s="65"/>
      <c r="R64" s="65"/>
      <c r="S64" s="65"/>
      <c r="T64" s="65"/>
    </row>
    <row r="65" spans="1:20" ht="13.75" customHeight="1">
      <c r="A65" s="106"/>
      <c r="B65" s="104"/>
      <c r="C65" s="104"/>
      <c r="D65" s="104"/>
      <c r="E65" s="104"/>
      <c r="F65" s="104"/>
      <c r="G65" s="104"/>
      <c r="H65" s="104"/>
      <c r="I65" s="104"/>
      <c r="J65" s="104"/>
      <c r="K65" s="104"/>
      <c r="L65" s="104"/>
      <c r="M65" s="104"/>
      <c r="N65" s="65"/>
      <c r="O65" s="65"/>
      <c r="P65" s="65"/>
      <c r="Q65" s="65"/>
      <c r="R65" s="65"/>
      <c r="S65" s="65"/>
      <c r="T65" s="65"/>
    </row>
    <row r="66" spans="1:20" ht="13.75" customHeight="1">
      <c r="A66" s="67"/>
      <c r="B66" s="197"/>
      <c r="C66" s="67"/>
      <c r="D66" s="67"/>
      <c r="E66" s="67"/>
      <c r="F66" s="67"/>
      <c r="G66" s="67"/>
      <c r="H66" s="67"/>
      <c r="I66" s="67"/>
      <c r="J66" s="67"/>
      <c r="K66" s="67"/>
      <c r="L66" s="67"/>
      <c r="M66" s="67"/>
      <c r="N66" s="65"/>
      <c r="O66" s="65"/>
      <c r="P66" s="65"/>
      <c r="Q66" s="65"/>
      <c r="R66" s="65"/>
      <c r="S66" s="65"/>
      <c r="T66" s="65"/>
    </row>
    <row r="67" spans="1:20" ht="13.5" customHeight="1">
      <c r="A67" s="68" t="s">
        <v>87</v>
      </c>
      <c r="B67" s="198"/>
      <c r="C67" s="178" t="s">
        <v>92</v>
      </c>
      <c r="D67" s="179"/>
      <c r="E67" s="179"/>
      <c r="F67" s="179"/>
      <c r="G67" s="71"/>
      <c r="H67" s="178" t="s">
        <v>93</v>
      </c>
      <c r="I67" s="179"/>
      <c r="J67" s="179"/>
      <c r="K67" s="179"/>
      <c r="L67" s="179"/>
      <c r="M67" s="180"/>
      <c r="N67" s="72"/>
      <c r="O67" s="65"/>
      <c r="P67" s="65"/>
      <c r="Q67" s="65"/>
      <c r="R67" s="65"/>
      <c r="S67" s="65"/>
      <c r="T67" s="65"/>
    </row>
    <row r="68" spans="1:20" ht="40.5" customHeight="1">
      <c r="A68" s="73"/>
      <c r="B68" s="204"/>
      <c r="C68" s="74" t="s">
        <v>94</v>
      </c>
      <c r="D68" s="74" t="s">
        <v>95</v>
      </c>
      <c r="E68" s="74" t="s">
        <v>96</v>
      </c>
      <c r="F68" s="74" t="s">
        <v>97</v>
      </c>
      <c r="G68" s="75"/>
      <c r="H68" s="74" t="s">
        <v>106</v>
      </c>
      <c r="I68" s="74" t="s">
        <v>99</v>
      </c>
      <c r="J68" s="76"/>
      <c r="K68" s="74" t="s">
        <v>100</v>
      </c>
      <c r="L68" s="74" t="s">
        <v>101</v>
      </c>
      <c r="M68" s="77" t="s">
        <v>102</v>
      </c>
      <c r="N68" s="72"/>
      <c r="O68" s="65"/>
      <c r="P68" s="65"/>
      <c r="Q68" s="65"/>
      <c r="R68" s="65"/>
      <c r="S68" s="65"/>
      <c r="T68" s="65"/>
    </row>
    <row r="69" spans="1:20" ht="12.75" customHeight="1">
      <c r="A69" s="181" t="s">
        <v>45</v>
      </c>
      <c r="B69" s="118">
        <v>1972</v>
      </c>
      <c r="C69" s="108"/>
      <c r="D69" s="108"/>
      <c r="E69" s="108"/>
      <c r="F69" s="108"/>
      <c r="G69" s="109"/>
      <c r="H69" s="108"/>
      <c r="I69" s="108"/>
      <c r="J69" s="108"/>
      <c r="K69" s="108"/>
      <c r="L69" s="108"/>
      <c r="M69" s="110"/>
      <c r="N69" s="72"/>
      <c r="O69" s="65"/>
      <c r="P69" s="65"/>
      <c r="Q69" s="65"/>
      <c r="R69" s="65"/>
      <c r="S69" s="65"/>
      <c r="T69" s="65"/>
    </row>
    <row r="70" spans="1:20" ht="13.75" customHeight="1">
      <c r="A70" s="182"/>
      <c r="B70" s="114">
        <v>1973</v>
      </c>
      <c r="C70" s="109"/>
      <c r="D70" s="109"/>
      <c r="E70" s="109"/>
      <c r="F70" s="109"/>
      <c r="G70" s="109"/>
      <c r="H70" s="109"/>
      <c r="I70" s="109"/>
      <c r="J70" s="109"/>
      <c r="K70" s="109"/>
      <c r="L70" s="109"/>
      <c r="M70" s="111"/>
      <c r="N70" s="72"/>
      <c r="O70" s="65"/>
      <c r="P70" s="65"/>
      <c r="Q70" s="65"/>
      <c r="R70" s="65"/>
      <c r="S70" s="65"/>
      <c r="T70" s="65"/>
    </row>
    <row r="71" spans="1:20" ht="13.75" customHeight="1">
      <c r="A71" s="182"/>
      <c r="B71" s="114">
        <v>1974</v>
      </c>
      <c r="C71" s="109"/>
      <c r="D71" s="109"/>
      <c r="E71" s="109"/>
      <c r="F71" s="109"/>
      <c r="G71" s="109"/>
      <c r="H71" s="109"/>
      <c r="I71" s="109"/>
      <c r="J71" s="109"/>
      <c r="K71" s="109"/>
      <c r="L71" s="109"/>
      <c r="M71" s="111"/>
      <c r="N71" s="72"/>
      <c r="O71" s="65"/>
      <c r="P71" s="65"/>
      <c r="Q71" s="65"/>
      <c r="R71" s="65"/>
      <c r="S71" s="65"/>
      <c r="T71" s="65"/>
    </row>
    <row r="72" spans="1:20" ht="13.75" customHeight="1">
      <c r="A72" s="182"/>
      <c r="B72" s="114">
        <v>1975</v>
      </c>
      <c r="C72" s="109"/>
      <c r="D72" s="109"/>
      <c r="E72" s="109"/>
      <c r="F72" s="109"/>
      <c r="G72" s="109"/>
      <c r="H72" s="109"/>
      <c r="I72" s="109"/>
      <c r="J72" s="109"/>
      <c r="K72" s="109"/>
      <c r="L72" s="109"/>
      <c r="M72" s="111"/>
      <c r="N72" s="72"/>
      <c r="O72" s="65"/>
      <c r="P72" s="65"/>
      <c r="Q72" s="65"/>
      <c r="R72" s="65"/>
      <c r="S72" s="65"/>
      <c r="T72" s="65"/>
    </row>
    <row r="73" spans="1:20" ht="13.75" customHeight="1">
      <c r="A73" s="182"/>
      <c r="B73" s="114">
        <v>1976</v>
      </c>
      <c r="C73" s="109"/>
      <c r="D73" s="109"/>
      <c r="E73" s="109"/>
      <c r="F73" s="109"/>
      <c r="G73" s="109"/>
      <c r="H73" s="109"/>
      <c r="I73" s="109"/>
      <c r="J73" s="109"/>
      <c r="K73" s="109"/>
      <c r="L73" s="109"/>
      <c r="M73" s="111"/>
      <c r="N73" s="72"/>
      <c r="O73" s="65"/>
      <c r="P73" s="65"/>
      <c r="Q73" s="65"/>
      <c r="R73" s="65"/>
      <c r="S73" s="65"/>
      <c r="T73" s="65"/>
    </row>
    <row r="74" spans="1:20" ht="13.75" customHeight="1">
      <c r="A74" s="182"/>
      <c r="B74" s="114">
        <v>1977</v>
      </c>
      <c r="C74" s="109"/>
      <c r="D74" s="109"/>
      <c r="E74" s="109"/>
      <c r="F74" s="109"/>
      <c r="G74" s="109"/>
      <c r="H74" s="109"/>
      <c r="I74" s="109"/>
      <c r="J74" s="109"/>
      <c r="K74" s="109"/>
      <c r="L74" s="109"/>
      <c r="M74" s="111"/>
      <c r="N74" s="72"/>
      <c r="O74" s="65"/>
      <c r="P74" s="65"/>
      <c r="Q74" s="65"/>
      <c r="R74" s="65"/>
      <c r="S74" s="65"/>
      <c r="T74" s="65"/>
    </row>
    <row r="75" spans="1:20" ht="13.75" customHeight="1">
      <c r="A75" s="182"/>
      <c r="B75" s="114">
        <v>1978</v>
      </c>
      <c r="C75" s="109"/>
      <c r="D75" s="109"/>
      <c r="E75" s="109"/>
      <c r="F75" s="109"/>
      <c r="G75" s="109"/>
      <c r="H75" s="109"/>
      <c r="I75" s="109"/>
      <c r="J75" s="109"/>
      <c r="K75" s="109"/>
      <c r="L75" s="109"/>
      <c r="M75" s="111"/>
      <c r="N75" s="72"/>
      <c r="O75" s="65"/>
      <c r="P75" s="65"/>
      <c r="Q75" s="65"/>
      <c r="R75" s="65"/>
      <c r="S75" s="65"/>
      <c r="T75" s="65"/>
    </row>
    <row r="76" spans="1:20" ht="13.75" customHeight="1">
      <c r="A76" s="182"/>
      <c r="B76" s="114">
        <v>1979</v>
      </c>
      <c r="C76" s="109"/>
      <c r="D76" s="109"/>
      <c r="E76" s="109"/>
      <c r="F76" s="109"/>
      <c r="G76" s="109"/>
      <c r="H76" s="109"/>
      <c r="I76" s="109"/>
      <c r="J76" s="109"/>
      <c r="K76" s="109"/>
      <c r="L76" s="109"/>
      <c r="M76" s="111"/>
      <c r="N76" s="72"/>
      <c r="O76" s="65"/>
      <c r="P76" s="65"/>
      <c r="Q76" s="65"/>
      <c r="R76" s="65"/>
      <c r="S76" s="65"/>
      <c r="T76" s="65"/>
    </row>
    <row r="77" spans="1:20" ht="13.75" customHeight="1">
      <c r="A77" s="182"/>
      <c r="B77" s="114">
        <v>1980</v>
      </c>
      <c r="C77" s="109"/>
      <c r="D77" s="109"/>
      <c r="E77" s="109"/>
      <c r="F77" s="109"/>
      <c r="G77" s="109"/>
      <c r="H77" s="109"/>
      <c r="I77" s="109"/>
      <c r="J77" s="109"/>
      <c r="K77" s="109"/>
      <c r="L77" s="109"/>
      <c r="M77" s="111"/>
      <c r="N77" s="72"/>
      <c r="O77" s="65"/>
      <c r="P77" s="65"/>
      <c r="Q77" s="65"/>
      <c r="R77" s="65"/>
      <c r="S77" s="65"/>
      <c r="T77" s="65"/>
    </row>
    <row r="78" spans="1:20" ht="13.75" customHeight="1">
      <c r="A78" s="182"/>
      <c r="B78" s="114">
        <v>1981</v>
      </c>
      <c r="C78" s="109"/>
      <c r="D78" s="109"/>
      <c r="E78" s="109"/>
      <c r="F78" s="109"/>
      <c r="G78" s="109"/>
      <c r="H78" s="109"/>
      <c r="I78" s="109"/>
      <c r="J78" s="109"/>
      <c r="K78" s="109"/>
      <c r="L78" s="109"/>
      <c r="M78" s="111"/>
      <c r="N78" s="72"/>
      <c r="O78" s="65"/>
      <c r="P78" s="65"/>
      <c r="Q78" s="65"/>
      <c r="R78" s="65"/>
      <c r="S78" s="65"/>
      <c r="T78" s="65"/>
    </row>
    <row r="79" spans="1:20" ht="13.75" customHeight="1">
      <c r="A79" s="182"/>
      <c r="B79" s="114">
        <v>1982</v>
      </c>
      <c r="C79" s="109"/>
      <c r="D79" s="109"/>
      <c r="E79" s="109"/>
      <c r="F79" s="109"/>
      <c r="G79" s="109"/>
      <c r="H79" s="109"/>
      <c r="I79" s="109"/>
      <c r="J79" s="109"/>
      <c r="K79" s="109"/>
      <c r="L79" s="109"/>
      <c r="M79" s="111"/>
      <c r="N79" s="72"/>
      <c r="O79" s="65"/>
      <c r="P79" s="65"/>
      <c r="Q79" s="65"/>
      <c r="R79" s="65"/>
      <c r="S79" s="65"/>
      <c r="T79" s="65"/>
    </row>
    <row r="80" spans="1:20" ht="13.75" customHeight="1">
      <c r="A80" s="182"/>
      <c r="B80" s="114">
        <v>1983</v>
      </c>
      <c r="C80" s="109"/>
      <c r="D80" s="109"/>
      <c r="E80" s="109"/>
      <c r="F80" s="109"/>
      <c r="G80" s="109"/>
      <c r="H80" s="109"/>
      <c r="I80" s="109"/>
      <c r="J80" s="109"/>
      <c r="K80" s="109"/>
      <c r="L80" s="109"/>
      <c r="M80" s="111"/>
      <c r="N80" s="72"/>
      <c r="O80" s="65"/>
      <c r="P80" s="65"/>
      <c r="Q80" s="65"/>
      <c r="R80" s="65"/>
      <c r="S80" s="65"/>
      <c r="T80" s="65"/>
    </row>
    <row r="81" spans="1:20" ht="13.75" customHeight="1">
      <c r="A81" s="182"/>
      <c r="B81" s="114">
        <v>1984</v>
      </c>
      <c r="C81" s="109"/>
      <c r="D81" s="109"/>
      <c r="E81" s="109"/>
      <c r="F81" s="109"/>
      <c r="G81" s="109"/>
      <c r="H81" s="109"/>
      <c r="I81" s="109"/>
      <c r="J81" s="109"/>
      <c r="K81" s="109"/>
      <c r="L81" s="109"/>
      <c r="M81" s="111"/>
      <c r="N81" s="72"/>
      <c r="O81" s="65"/>
      <c r="P81" s="65"/>
      <c r="Q81" s="65"/>
      <c r="R81" s="65"/>
      <c r="S81" s="65"/>
      <c r="T81" s="65"/>
    </row>
    <row r="82" spans="1:20" ht="13.75" customHeight="1">
      <c r="A82" s="182"/>
      <c r="B82" s="114">
        <v>1985</v>
      </c>
      <c r="C82" s="109"/>
      <c r="D82" s="109"/>
      <c r="E82" s="109"/>
      <c r="F82" s="109"/>
      <c r="G82" s="109"/>
      <c r="H82" s="109"/>
      <c r="I82" s="109"/>
      <c r="J82" s="109"/>
      <c r="K82" s="109"/>
      <c r="L82" s="109"/>
      <c r="M82" s="111"/>
      <c r="N82" s="72"/>
      <c r="O82" s="65"/>
      <c r="P82" s="65"/>
      <c r="Q82" s="65"/>
      <c r="R82" s="65"/>
      <c r="S82" s="65"/>
      <c r="T82" s="65"/>
    </row>
    <row r="83" spans="1:20" ht="13.75" customHeight="1">
      <c r="A83" s="182"/>
      <c r="B83" s="114">
        <v>1986</v>
      </c>
      <c r="C83" s="109"/>
      <c r="D83" s="109"/>
      <c r="E83" s="109"/>
      <c r="F83" s="109"/>
      <c r="G83" s="109"/>
      <c r="H83" s="109"/>
      <c r="I83" s="109"/>
      <c r="J83" s="109"/>
      <c r="K83" s="109"/>
      <c r="L83" s="109"/>
      <c r="M83" s="111"/>
      <c r="N83" s="72"/>
      <c r="O83" s="65"/>
      <c r="P83" s="65"/>
      <c r="Q83" s="65"/>
      <c r="R83" s="65"/>
      <c r="S83" s="65"/>
      <c r="T83" s="65"/>
    </row>
    <row r="84" spans="1:20" ht="13.75" customHeight="1">
      <c r="A84" s="182"/>
      <c r="B84" s="114" t="s">
        <v>46</v>
      </c>
      <c r="C84" s="109"/>
      <c r="D84" s="109"/>
      <c r="E84" s="109"/>
      <c r="F84" s="109"/>
      <c r="G84" s="109"/>
      <c r="H84" s="109"/>
      <c r="I84" s="109"/>
      <c r="J84" s="109"/>
      <c r="K84" s="109"/>
      <c r="L84" s="109"/>
      <c r="M84" s="111"/>
      <c r="N84" s="72"/>
      <c r="O84" s="65"/>
      <c r="P84" s="65"/>
      <c r="Q84" s="65"/>
      <c r="R84" s="65"/>
      <c r="S84" s="65"/>
      <c r="T84" s="65"/>
    </row>
    <row r="85" spans="1:20" ht="13.75" customHeight="1">
      <c r="A85" s="182"/>
      <c r="B85" s="114" t="s">
        <v>47</v>
      </c>
      <c r="C85" s="109"/>
      <c r="D85" s="109"/>
      <c r="E85" s="109"/>
      <c r="F85" s="109"/>
      <c r="G85" s="109"/>
      <c r="H85" s="109"/>
      <c r="I85" s="109"/>
      <c r="J85" s="109"/>
      <c r="K85" s="109"/>
      <c r="L85" s="109"/>
      <c r="M85" s="111"/>
      <c r="N85" s="72"/>
      <c r="O85" s="65"/>
      <c r="P85" s="65"/>
      <c r="Q85" s="65"/>
      <c r="R85" s="65"/>
      <c r="S85" s="65"/>
      <c r="T85" s="65"/>
    </row>
    <row r="86" spans="1:20" ht="13.75" customHeight="1">
      <c r="A86" s="183"/>
      <c r="B86" s="116" t="s">
        <v>48</v>
      </c>
      <c r="C86" s="112"/>
      <c r="D86" s="112"/>
      <c r="E86" s="112"/>
      <c r="F86" s="112"/>
      <c r="G86" s="109"/>
      <c r="H86" s="112"/>
      <c r="I86" s="112"/>
      <c r="J86" s="112"/>
      <c r="K86" s="112"/>
      <c r="L86" s="112"/>
      <c r="M86" s="113"/>
      <c r="N86" s="72"/>
      <c r="O86" s="65"/>
      <c r="P86" s="65"/>
      <c r="Q86" s="65"/>
      <c r="R86" s="65"/>
      <c r="S86" s="65"/>
      <c r="T86" s="65"/>
    </row>
    <row r="87" spans="1:20" ht="12.75" customHeight="1">
      <c r="A87" s="181" t="s">
        <v>49</v>
      </c>
      <c r="B87" s="118" t="s">
        <v>50</v>
      </c>
      <c r="C87" s="108"/>
      <c r="D87" s="108"/>
      <c r="E87" s="108"/>
      <c r="F87" s="108"/>
      <c r="G87" s="109"/>
      <c r="H87" s="108"/>
      <c r="I87" s="108"/>
      <c r="J87" s="108"/>
      <c r="K87" s="108"/>
      <c r="L87" s="108"/>
      <c r="M87" s="110"/>
      <c r="N87" s="72"/>
      <c r="O87" s="65"/>
      <c r="P87" s="65"/>
      <c r="Q87" s="65"/>
      <c r="R87" s="65"/>
      <c r="S87" s="65"/>
      <c r="T87" s="65"/>
    </row>
    <row r="88" spans="1:20" ht="13.75" customHeight="1">
      <c r="A88" s="182"/>
      <c r="B88" s="114" t="s">
        <v>51</v>
      </c>
      <c r="C88" s="109"/>
      <c r="D88" s="109"/>
      <c r="E88" s="109"/>
      <c r="F88" s="109"/>
      <c r="G88" s="109"/>
      <c r="H88" s="109"/>
      <c r="I88" s="109"/>
      <c r="J88" s="109"/>
      <c r="K88" s="109"/>
      <c r="L88" s="109"/>
      <c r="M88" s="111"/>
      <c r="N88" s="72"/>
      <c r="O88" s="65"/>
      <c r="P88" s="65"/>
      <c r="Q88" s="65"/>
      <c r="R88" s="65"/>
      <c r="S88" s="65"/>
      <c r="T88" s="65"/>
    </row>
    <row r="89" spans="1:20" ht="13.75" customHeight="1">
      <c r="A89" s="182"/>
      <c r="B89" s="114" t="s">
        <v>52</v>
      </c>
      <c r="C89" s="62">
        <f>ROUND(C25*1000000/Population!$C25,0)</f>
        <v>-719</v>
      </c>
      <c r="D89" s="114"/>
      <c r="E89" s="114"/>
      <c r="F89" s="114"/>
      <c r="G89" s="114"/>
      <c r="H89" s="62">
        <f>ROUND(H25*1000000/Population!$C25,0)</f>
        <v>7068</v>
      </c>
      <c r="I89" s="114"/>
      <c r="J89" s="114"/>
      <c r="K89" s="62">
        <f>ROUND(K25*1000000/Population!$C25,0)</f>
        <v>7862</v>
      </c>
      <c r="L89" s="114"/>
      <c r="M89" s="115"/>
      <c r="N89" s="72"/>
      <c r="O89" s="65"/>
      <c r="P89" s="65"/>
      <c r="Q89" s="65"/>
      <c r="R89" s="65"/>
      <c r="S89" s="65"/>
      <c r="T89" s="65"/>
    </row>
    <row r="90" spans="1:20" ht="13.75" customHeight="1">
      <c r="A90" s="183"/>
      <c r="B90" s="116" t="s">
        <v>53</v>
      </c>
      <c r="C90" s="62">
        <f>ROUND(C26*1000000/Population!$C26,0)</f>
        <v>-513</v>
      </c>
      <c r="D90" s="114"/>
      <c r="E90" s="114"/>
      <c r="F90" s="114"/>
      <c r="G90" s="116"/>
      <c r="H90" s="62">
        <f>ROUND(H26*1000000/Population!$C26,0)</f>
        <v>7314</v>
      </c>
      <c r="I90" s="114"/>
      <c r="J90" s="116"/>
      <c r="K90" s="62">
        <f>ROUND(K26*1000000/Population!$C26,0)</f>
        <v>7778</v>
      </c>
      <c r="L90" s="114"/>
      <c r="M90" s="117"/>
      <c r="N90" s="72"/>
      <c r="O90" s="65"/>
      <c r="P90" s="65"/>
      <c r="Q90" s="65"/>
      <c r="R90" s="65"/>
      <c r="S90" s="65"/>
      <c r="T90" s="65"/>
    </row>
    <row r="91" spans="1:20" ht="12.75" customHeight="1">
      <c r="A91" s="189" t="s">
        <v>58</v>
      </c>
      <c r="B91" s="118" t="s">
        <v>55</v>
      </c>
      <c r="C91" s="118"/>
      <c r="D91" s="62">
        <f>ROUND(D27*1000000/Population!$C27,0)</f>
        <v>210</v>
      </c>
      <c r="E91" s="62">
        <f>ROUND(E27*1000000/Population!$C27,0)</f>
        <v>-144</v>
      </c>
      <c r="F91" s="62">
        <f>ROUND(F27*1000000/Population!$C27,0)</f>
        <v>189</v>
      </c>
      <c r="G91" s="118"/>
      <c r="H91" s="62">
        <f>ROUND(H27*1000000/Population!$C27,0)</f>
        <v>7665</v>
      </c>
      <c r="I91" s="62">
        <f>ROUND(I27*1000000/Population!$C27,0)</f>
        <v>7379</v>
      </c>
      <c r="J91" s="118"/>
      <c r="K91" s="118"/>
      <c r="L91" s="62">
        <f>ROUND(L27*1000000/Population!$C27,0)</f>
        <v>8068</v>
      </c>
      <c r="M91" s="119"/>
      <c r="N91" s="72"/>
      <c r="O91" s="65"/>
      <c r="P91" s="65"/>
      <c r="Q91" s="65"/>
      <c r="R91" s="65"/>
      <c r="S91" s="65"/>
      <c r="T91" s="65"/>
    </row>
    <row r="92" spans="1:20" ht="13.75" customHeight="1">
      <c r="A92" s="190"/>
      <c r="B92" s="114" t="s">
        <v>56</v>
      </c>
      <c r="C92" s="114"/>
      <c r="D92" s="62">
        <f>ROUND(D28*1000000/Population!$C28,0)</f>
        <v>739</v>
      </c>
      <c r="E92" s="62">
        <f>ROUND(E28*1000000/Population!$C28,0)</f>
        <v>751</v>
      </c>
      <c r="F92" s="62">
        <f>ROUND(F28*1000000/Population!$C28,0)</f>
        <v>109</v>
      </c>
      <c r="G92" s="114"/>
      <c r="H92" s="62">
        <f>ROUND(H28*1000000/Population!$C28,0)</f>
        <v>8214</v>
      </c>
      <c r="I92" s="62">
        <f>ROUND(I28*1000000/Population!$C28,0)</f>
        <v>7958</v>
      </c>
      <c r="J92" s="114"/>
      <c r="K92" s="114"/>
      <c r="L92" s="62">
        <f>ROUND(L28*1000000/Population!$C28,0)</f>
        <v>8899</v>
      </c>
      <c r="M92" s="115"/>
      <c r="N92" s="72"/>
      <c r="O92" s="65"/>
      <c r="P92" s="65"/>
      <c r="Q92" s="65"/>
      <c r="R92" s="65"/>
      <c r="S92" s="65"/>
      <c r="T92" s="65"/>
    </row>
    <row r="93" spans="1:20" ht="13.75" customHeight="1">
      <c r="A93" s="190"/>
      <c r="B93" s="114" t="s">
        <v>57</v>
      </c>
      <c r="C93" s="114"/>
      <c r="D93" s="62">
        <f>ROUND(D29*1000000/Population!$C29,0)</f>
        <v>894</v>
      </c>
      <c r="E93" s="62">
        <f>ROUND(E29*1000000/Population!$C29,0)</f>
        <v>790</v>
      </c>
      <c r="F93" s="62">
        <f>ROUND(F29*1000000/Population!$C29,0)</f>
        <v>1331</v>
      </c>
      <c r="G93" s="114"/>
      <c r="H93" s="62">
        <f>ROUND(H29*1000000/Population!$C29,0)</f>
        <v>8722</v>
      </c>
      <c r="I93" s="62">
        <f>ROUND(I29*1000000/Population!$C29,0)</f>
        <v>8359</v>
      </c>
      <c r="J93" s="114"/>
      <c r="K93" s="114"/>
      <c r="L93" s="62">
        <f>ROUND(L29*1000000/Population!$C29,0)</f>
        <v>9122</v>
      </c>
      <c r="M93" s="115"/>
      <c r="N93" s="72"/>
      <c r="O93" s="65"/>
      <c r="P93" s="65"/>
      <c r="Q93" s="65"/>
      <c r="R93" s="65"/>
      <c r="S93" s="65"/>
      <c r="T93" s="65"/>
    </row>
    <row r="94" spans="1:20" ht="12.75" customHeight="1">
      <c r="A94" s="190"/>
      <c r="B94" s="114">
        <v>1997</v>
      </c>
      <c r="C94" s="114"/>
      <c r="D94" s="62">
        <f>ROUND(D30*1000000/Population!$C30,0)</f>
        <v>495</v>
      </c>
      <c r="E94" s="62">
        <f>ROUND(E30*1000000/Population!$C30,0)</f>
        <v>479</v>
      </c>
      <c r="F94" s="62">
        <f>ROUND(F30*1000000/Population!$C30,0)</f>
        <v>1041</v>
      </c>
      <c r="G94" s="114"/>
      <c r="H94" s="62">
        <f>ROUND(H30*1000000/Population!$C30,0)</f>
        <v>8439</v>
      </c>
      <c r="I94" s="62">
        <f>ROUND(I30*1000000/Population!$C30,0)</f>
        <v>8175</v>
      </c>
      <c r="J94" s="114"/>
      <c r="K94" s="114"/>
      <c r="L94" s="62">
        <f>ROUND(L30*1000000/Population!$C30,0)</f>
        <v>8812</v>
      </c>
      <c r="M94" s="62">
        <f>ROUND(M30*1000000/Population!$C30,0)</f>
        <v>10479</v>
      </c>
      <c r="N94" s="65"/>
      <c r="O94" s="65"/>
      <c r="P94" s="65"/>
      <c r="Q94" s="65"/>
      <c r="R94" s="65"/>
      <c r="S94" s="65"/>
      <c r="T94" s="65"/>
    </row>
    <row r="95" spans="1:20" ht="12.75" customHeight="1">
      <c r="A95" s="190"/>
      <c r="B95" s="114">
        <v>1998</v>
      </c>
      <c r="C95" s="114"/>
      <c r="D95" s="62">
        <f>ROUND(D31*1000000/Population!$C31,0)</f>
        <v>539</v>
      </c>
      <c r="E95" s="62">
        <f>ROUND(E31*1000000/Population!$C31,0)</f>
        <v>617</v>
      </c>
      <c r="F95" s="62">
        <f>ROUND(F31*1000000/Population!$C31,0)</f>
        <v>127</v>
      </c>
      <c r="G95" s="114"/>
      <c r="H95" s="62">
        <f>ROUND(H31*1000000/Population!$C31,0)</f>
        <v>8698</v>
      </c>
      <c r="I95" s="62">
        <f>ROUND(I31*1000000/Population!$C31,0)</f>
        <v>8361</v>
      </c>
      <c r="J95" s="114"/>
      <c r="K95" s="114"/>
      <c r="L95" s="62">
        <f>ROUND(L31*1000000/Population!$C31,0)</f>
        <v>9009</v>
      </c>
      <c r="M95" s="62">
        <f>ROUND(M31*1000000/Population!$C31,0)</f>
        <v>10817</v>
      </c>
      <c r="N95" s="65"/>
      <c r="O95" s="65"/>
      <c r="P95" s="65"/>
      <c r="Q95" s="65"/>
      <c r="R95" s="65"/>
      <c r="S95" s="65"/>
      <c r="T95" s="65"/>
    </row>
    <row r="96" spans="1:20" ht="13.75" customHeight="1">
      <c r="A96" s="190"/>
      <c r="B96" s="114">
        <v>1999</v>
      </c>
      <c r="C96" s="114"/>
      <c r="D96" s="62">
        <f>ROUND(D32*1000000/Population!$C32,0)</f>
        <v>446</v>
      </c>
      <c r="E96" s="62">
        <f>ROUND(E32*1000000/Population!$C32,0)</f>
        <v>33</v>
      </c>
      <c r="F96" s="62">
        <f>ROUND(F32*1000000/Population!$C32,0)</f>
        <v>535</v>
      </c>
      <c r="G96" s="114"/>
      <c r="H96" s="62">
        <f>ROUND(H32*1000000/Population!$C32,0)</f>
        <v>8462</v>
      </c>
      <c r="I96" s="62">
        <f>ROUND(I32*1000000/Population!$C32,0)</f>
        <v>8068</v>
      </c>
      <c r="J96" s="114"/>
      <c r="K96" s="114"/>
      <c r="L96" s="62">
        <f>ROUND(L32*1000000/Population!$C32,0)</f>
        <v>8591</v>
      </c>
      <c r="M96" s="62">
        <f>ROUND(M32*1000000/Population!$C32,0)</f>
        <v>10443</v>
      </c>
      <c r="N96" s="65"/>
      <c r="O96" s="65"/>
      <c r="P96" s="65"/>
      <c r="Q96" s="65"/>
      <c r="R96" s="65"/>
      <c r="S96" s="65"/>
      <c r="T96" s="65"/>
    </row>
    <row r="97" spans="1:20" ht="13.75" customHeight="1">
      <c r="A97" s="190"/>
      <c r="B97" s="114">
        <v>2000</v>
      </c>
      <c r="C97" s="114"/>
      <c r="D97" s="62">
        <f>ROUND(D33*1000000/Population!$C33,0)</f>
        <v>365</v>
      </c>
      <c r="E97" s="62">
        <f>ROUND(E33*1000000/Population!$C33,0)</f>
        <v>154</v>
      </c>
      <c r="F97" s="62">
        <f>ROUND(F33*1000000/Population!$C33,0)</f>
        <v>-100</v>
      </c>
      <c r="G97" s="114"/>
      <c r="H97" s="62">
        <f>ROUND(H33*1000000/Population!$C33,0)</f>
        <v>8799</v>
      </c>
      <c r="I97" s="62">
        <f>ROUND(I33*1000000/Population!$C33,0)</f>
        <v>8470</v>
      </c>
      <c r="J97" s="114"/>
      <c r="K97" s="114"/>
      <c r="L97" s="62">
        <f>ROUND(L33*1000000/Population!$C33,0)</f>
        <v>9080</v>
      </c>
      <c r="M97" s="62">
        <f>ROUND(M33*1000000/Population!$C33,0)</f>
        <v>10812</v>
      </c>
      <c r="N97" s="65"/>
      <c r="O97" s="65"/>
      <c r="P97" s="65"/>
      <c r="Q97" s="65"/>
      <c r="R97" s="65"/>
      <c r="S97" s="65"/>
      <c r="T97" s="65"/>
    </row>
    <row r="98" spans="1:20" ht="13.75" customHeight="1">
      <c r="A98" s="190"/>
      <c r="B98" s="114" t="s">
        <v>59</v>
      </c>
      <c r="C98" s="114"/>
      <c r="D98" s="62">
        <f>ROUND(D34*1000000/Population!$C34,0)</f>
        <v>312</v>
      </c>
      <c r="E98" s="62">
        <f>ROUND(E34*1000000/Population!$C34,0)</f>
        <v>367</v>
      </c>
      <c r="F98" s="62">
        <f>ROUND(F34*1000000/Population!$C34,0)</f>
        <v>90</v>
      </c>
      <c r="G98" s="114"/>
      <c r="H98" s="62">
        <f>ROUND(H34*1000000/Population!$C34,0)</f>
        <v>9365</v>
      </c>
      <c r="I98" s="62">
        <f>ROUND(I34*1000000/Population!$C34,0)</f>
        <v>9131</v>
      </c>
      <c r="J98" s="114"/>
      <c r="K98" s="114"/>
      <c r="L98" s="62">
        <f>ROUND(L34*1000000/Population!$C34,0)</f>
        <v>9776</v>
      </c>
      <c r="M98" s="62">
        <f>ROUND(M34*1000000/Population!$C34,0)</f>
        <v>11610</v>
      </c>
      <c r="N98" s="65"/>
      <c r="O98" s="65"/>
      <c r="P98" s="65"/>
      <c r="Q98" s="65"/>
      <c r="R98" s="65"/>
      <c r="S98" s="65"/>
      <c r="T98" s="65"/>
    </row>
    <row r="99" spans="1:20" ht="13.75" customHeight="1">
      <c r="A99" s="190"/>
      <c r="B99" s="114" t="s">
        <v>60</v>
      </c>
      <c r="C99" s="114"/>
      <c r="D99" s="62">
        <f>ROUND(D35*1000000/Population!$C35,0)</f>
        <v>584</v>
      </c>
      <c r="E99" s="62">
        <f>ROUND(E35*1000000/Population!$C35,0)</f>
        <v>631</v>
      </c>
      <c r="F99" s="62">
        <f>ROUND(F35*1000000/Population!$C35,0)</f>
        <v>55</v>
      </c>
      <c r="G99" s="114"/>
      <c r="H99" s="62">
        <f>ROUND(H35*1000000/Population!$C35,0)</f>
        <v>9925</v>
      </c>
      <c r="I99" s="62">
        <f>ROUND(I35*1000000/Population!$C35,0)</f>
        <v>9401</v>
      </c>
      <c r="J99" s="114"/>
      <c r="K99" s="114"/>
      <c r="L99" s="62">
        <f>ROUND(L35*1000000/Population!$C35,0)</f>
        <v>10202</v>
      </c>
      <c r="M99" s="62">
        <f>ROUND(M35*1000000/Population!$C35,0)</f>
        <v>12687</v>
      </c>
      <c r="N99" s="65"/>
      <c r="O99" s="65"/>
      <c r="P99" s="65"/>
      <c r="Q99" s="65"/>
      <c r="R99" s="65"/>
      <c r="S99" s="65"/>
      <c r="T99" s="65"/>
    </row>
    <row r="100" spans="1:20" ht="13.75" customHeight="1">
      <c r="A100" s="190"/>
      <c r="B100" s="114" t="s">
        <v>61</v>
      </c>
      <c r="C100" s="114"/>
      <c r="D100" s="62">
        <f>ROUND(D36*1000000/Population!$C36,0)</f>
        <v>406</v>
      </c>
      <c r="E100" s="62">
        <f>ROUND(E36*1000000/Population!$C36,0)</f>
        <v>1094</v>
      </c>
      <c r="F100" s="62">
        <f>ROUND(F36*1000000/Population!$C36,0)</f>
        <v>305</v>
      </c>
      <c r="G100" s="114"/>
      <c r="H100" s="62">
        <f>ROUND(H36*1000000/Population!$C36,0)</f>
        <v>9986</v>
      </c>
      <c r="I100" s="62">
        <f>ROUND(I36*1000000/Population!$C36,0)</f>
        <v>10156</v>
      </c>
      <c r="J100" s="114"/>
      <c r="K100" s="114"/>
      <c r="L100" s="62">
        <f>ROUND(L36*1000000/Population!$C36,0)</f>
        <v>10888</v>
      </c>
      <c r="M100" s="62">
        <f>ROUND(M36*1000000/Population!$C36,0)</f>
        <v>14115</v>
      </c>
      <c r="N100" s="65"/>
      <c r="O100" s="65"/>
      <c r="P100" s="65"/>
      <c r="Q100" s="65"/>
      <c r="R100" s="65"/>
      <c r="S100" s="65"/>
      <c r="T100" s="65"/>
    </row>
    <row r="101" spans="1:20" ht="13.75" customHeight="1">
      <c r="A101" s="191"/>
      <c r="B101" s="116" t="s">
        <v>62</v>
      </c>
      <c r="C101" s="116"/>
      <c r="D101" s="62">
        <f>ROUND(D37*1000000/Population!$C37,0)</f>
        <v>1800</v>
      </c>
      <c r="E101" s="62">
        <f>ROUND(E37*1000000/Population!$C37,0)</f>
        <v>1372</v>
      </c>
      <c r="F101" s="62">
        <f>ROUND(F37*1000000/Population!$C37,0)</f>
        <v>128</v>
      </c>
      <c r="G101" s="116"/>
      <c r="H101" s="62">
        <f>ROUND(H37*1000000/Population!$C37,0)</f>
        <v>10535</v>
      </c>
      <c r="I101" s="62">
        <f>ROUND(I37*1000000/Population!$C37,0)</f>
        <v>10678</v>
      </c>
      <c r="J101" s="116"/>
      <c r="K101" s="116"/>
      <c r="L101" s="62">
        <f>ROUND(L37*1000000/Population!$C37,0)</f>
        <v>11382</v>
      </c>
      <c r="M101" s="62">
        <f>ROUND(M37*1000000/Population!$C37,0)</f>
        <v>14477</v>
      </c>
      <c r="N101" s="65"/>
      <c r="O101" s="65"/>
      <c r="P101" s="65"/>
      <c r="Q101" s="65"/>
      <c r="R101" s="65"/>
      <c r="S101" s="65"/>
      <c r="T101" s="65"/>
    </row>
    <row r="102" spans="1:20" ht="12.75" customHeight="1">
      <c r="A102" s="189" t="s">
        <v>63</v>
      </c>
      <c r="B102" s="118" t="s">
        <v>64</v>
      </c>
      <c r="C102" s="118"/>
      <c r="D102" s="62">
        <f>ROUND(D38*1000000/Population!$C38,0)</f>
        <v>1442</v>
      </c>
      <c r="E102" s="62">
        <f>ROUND(E38*1000000/Population!$C38,0)</f>
        <v>1720</v>
      </c>
      <c r="F102" s="62">
        <f>ROUND(F38*1000000/Population!$C38,0)</f>
        <v>755</v>
      </c>
      <c r="G102" s="118"/>
      <c r="H102" s="62">
        <f>ROUND(H38*1000000/Population!$C38,0)</f>
        <v>11395</v>
      </c>
      <c r="I102" s="62">
        <f>ROUND(I38*1000000/Population!$C38,0)</f>
        <v>11541</v>
      </c>
      <c r="J102" s="118"/>
      <c r="K102" s="118"/>
      <c r="L102" s="62">
        <f>ROUND(L38*1000000/Population!$C38,0)</f>
        <v>12353</v>
      </c>
      <c r="M102" s="62">
        <f>ROUND(M38*1000000/Population!$C38,0)</f>
        <v>15745</v>
      </c>
      <c r="N102" s="65"/>
      <c r="O102" s="65"/>
      <c r="P102" s="65"/>
      <c r="Q102" s="65"/>
      <c r="R102" s="65"/>
      <c r="S102" s="65"/>
      <c r="T102" s="65"/>
    </row>
    <row r="103" spans="1:20" ht="13.75" customHeight="1">
      <c r="A103" s="192"/>
      <c r="B103" s="114" t="s">
        <v>65</v>
      </c>
      <c r="C103" s="114"/>
      <c r="D103" s="62">
        <f>ROUND(D39*1000000/Population!$C39,0)</f>
        <v>2293</v>
      </c>
      <c r="E103" s="62">
        <f>ROUND(E39*1000000/Population!$C39,0)</f>
        <v>1704</v>
      </c>
      <c r="F103" s="62">
        <f>ROUND(F39*1000000/Population!$C39,0)</f>
        <v>717</v>
      </c>
      <c r="G103" s="114"/>
      <c r="H103" s="62">
        <f>ROUND(H39*1000000/Population!$C39,0)</f>
        <v>11947</v>
      </c>
      <c r="I103" s="62">
        <f>ROUND(I39*1000000/Population!$C39,0)</f>
        <v>12251</v>
      </c>
      <c r="J103" s="114"/>
      <c r="K103" s="114"/>
      <c r="L103" s="62">
        <f>ROUND(L39*1000000/Population!$C39,0)</f>
        <v>13339</v>
      </c>
      <c r="M103" s="62">
        <f>ROUND(M39*1000000/Population!$C39,0)</f>
        <v>17015</v>
      </c>
      <c r="N103" s="65"/>
      <c r="O103" s="65"/>
      <c r="P103" s="65"/>
      <c r="Q103" s="65"/>
      <c r="R103" s="65"/>
      <c r="S103" s="65"/>
      <c r="T103" s="65"/>
    </row>
    <row r="104" spans="1:20" ht="13.75" customHeight="1">
      <c r="A104" s="192"/>
      <c r="B104" s="114" t="s">
        <v>66</v>
      </c>
      <c r="C104" s="114"/>
      <c r="D104" s="62">
        <f>ROUND(D40*1000000/Population!$C40,0)</f>
        <v>1907</v>
      </c>
      <c r="E104" s="62">
        <f>ROUND(E40*1000000/Population!$C40,0)</f>
        <v>1393</v>
      </c>
      <c r="F104" s="62">
        <f>ROUND(F40*1000000/Population!$C40,0)</f>
        <v>664</v>
      </c>
      <c r="G104" s="114"/>
      <c r="H104" s="62">
        <f>ROUND(H40*1000000/Population!$C40,0)</f>
        <v>12398</v>
      </c>
      <c r="I104" s="62">
        <f>ROUND(I40*1000000/Population!$C40,0)</f>
        <v>12711</v>
      </c>
      <c r="J104" s="114"/>
      <c r="K104" s="114"/>
      <c r="L104" s="62">
        <f>ROUND(L40*1000000/Population!$C40,0)</f>
        <v>13780</v>
      </c>
      <c r="M104" s="62">
        <f>ROUND(M40*1000000/Population!$C40,0)</f>
        <v>17570</v>
      </c>
      <c r="N104" s="65"/>
      <c r="O104" s="65"/>
      <c r="P104" s="65"/>
      <c r="Q104" s="65"/>
      <c r="R104" s="65"/>
      <c r="S104" s="65"/>
      <c r="T104" s="65"/>
    </row>
    <row r="105" spans="1:20" ht="13.75" customHeight="1">
      <c r="A105" s="192"/>
      <c r="B105" s="114" t="s">
        <v>67</v>
      </c>
      <c r="C105" s="114"/>
      <c r="D105" s="62">
        <f>ROUND(D41*1000000/Population!$C41,0)</f>
        <v>562</v>
      </c>
      <c r="E105" s="62">
        <f>ROUND(E41*1000000/Population!$C41,0)</f>
        <v>1328</v>
      </c>
      <c r="F105" s="62">
        <f>ROUND(F41*1000000/Population!$C41,0)</f>
        <v>485</v>
      </c>
      <c r="G105" s="114"/>
      <c r="H105" s="62">
        <f>ROUND(H41*1000000/Population!$C41,0)</f>
        <v>12998</v>
      </c>
      <c r="I105" s="62">
        <f>ROUND(I41*1000000/Population!$C41,0)</f>
        <v>13370</v>
      </c>
      <c r="J105" s="114"/>
      <c r="K105" s="114"/>
      <c r="L105" s="62">
        <f>ROUND(L41*1000000/Population!$C41,0)</f>
        <v>14508</v>
      </c>
      <c r="M105" s="62">
        <f>ROUND(M41*1000000/Population!$C41,0)</f>
        <v>19022</v>
      </c>
      <c r="N105" s="65"/>
      <c r="O105" s="65"/>
      <c r="P105" s="65"/>
      <c r="Q105" s="65"/>
      <c r="R105" s="65"/>
      <c r="S105" s="65"/>
      <c r="T105" s="65"/>
    </row>
    <row r="106" spans="1:20" ht="13.75" customHeight="1">
      <c r="A106" s="192"/>
      <c r="B106" s="114" t="s">
        <v>68</v>
      </c>
      <c r="C106" s="114"/>
      <c r="D106" s="62">
        <f>ROUND(D42*1000000/Population!$C42,0)</f>
        <v>-2454</v>
      </c>
      <c r="E106" s="62">
        <f>ROUND(E42*1000000/Population!$C42,0)</f>
        <v>-909</v>
      </c>
      <c r="F106" s="62">
        <f>ROUND(F42*1000000/Population!$C42,0)</f>
        <v>-2018</v>
      </c>
      <c r="G106" s="114"/>
      <c r="H106" s="62">
        <f>ROUND(H42*1000000/Population!$C42,0)</f>
        <v>11941</v>
      </c>
      <c r="I106" s="62">
        <f>ROUND(I42*1000000/Population!$C42,0)</f>
        <v>12773</v>
      </c>
      <c r="J106" s="114"/>
      <c r="K106" s="114"/>
      <c r="L106" s="62">
        <f>ROUND(L42*1000000/Population!$C42,0)</f>
        <v>13826</v>
      </c>
      <c r="M106" s="62">
        <f>ROUND(M42*1000000/Population!$C42,0)</f>
        <v>18383</v>
      </c>
      <c r="N106" s="65"/>
      <c r="O106" s="65"/>
      <c r="P106" s="65"/>
      <c r="Q106" s="65"/>
      <c r="R106" s="65"/>
      <c r="S106" s="65"/>
      <c r="T106" s="65"/>
    </row>
    <row r="107" spans="1:20" ht="13.75" customHeight="1">
      <c r="A107" s="192"/>
      <c r="B107" s="114" t="s">
        <v>69</v>
      </c>
      <c r="C107" s="114"/>
      <c r="D107" s="62">
        <f>ROUND(D43*1000000/Population!$C43,0)</f>
        <v>-1041</v>
      </c>
      <c r="E107" s="62">
        <f>ROUND(E43*1000000/Population!$C43,0)</f>
        <v>-1458</v>
      </c>
      <c r="F107" s="62">
        <f>ROUND(F43*1000000/Population!$C43,0)</f>
        <v>-2078</v>
      </c>
      <c r="G107" s="114"/>
      <c r="H107" s="62">
        <f>ROUND(H43*1000000/Population!$C43,0)</f>
        <v>11570</v>
      </c>
      <c r="I107" s="62">
        <f>ROUND(I43*1000000/Population!$C43,0)</f>
        <v>11718</v>
      </c>
      <c r="J107" s="114"/>
      <c r="K107" s="114"/>
      <c r="L107" s="62">
        <f>ROUND(L43*1000000/Population!$C43,0)</f>
        <v>12876</v>
      </c>
      <c r="M107" s="62">
        <f>ROUND(M43*1000000/Population!$C43,0)</f>
        <v>17027</v>
      </c>
      <c r="N107" s="65"/>
      <c r="O107" s="65"/>
      <c r="P107" s="65"/>
      <c r="Q107" s="65"/>
      <c r="R107" s="65"/>
      <c r="S107" s="65"/>
      <c r="T107" s="65"/>
    </row>
    <row r="108" spans="1:20" ht="13.75" customHeight="1">
      <c r="A108" s="192"/>
      <c r="B108" s="114" t="s">
        <v>70</v>
      </c>
      <c r="C108" s="114"/>
      <c r="D108" s="62">
        <f>ROUND(D44*1000000/Population!$C44,0)</f>
        <v>-3056</v>
      </c>
      <c r="E108" s="62">
        <f>ROUND(E44*1000000/Population!$C44,0)</f>
        <v>-4208</v>
      </c>
      <c r="F108" s="62">
        <f>ROUND(F44*1000000/Population!$C44,0)</f>
        <v>-3052</v>
      </c>
      <c r="G108" s="114"/>
      <c r="H108" s="62">
        <f>ROUND(H44*1000000/Population!$C44,0)</f>
        <v>11533</v>
      </c>
      <c r="I108" s="62">
        <f>ROUND(I44*1000000/Population!$C44,0)</f>
        <v>11794</v>
      </c>
      <c r="J108" s="114"/>
      <c r="K108" s="114"/>
      <c r="L108" s="62">
        <f>ROUND(L44*1000000/Population!$C44,0)</f>
        <v>13084</v>
      </c>
      <c r="M108" s="62">
        <f>ROUND(M44*1000000/Population!$C44,0)</f>
        <v>18448</v>
      </c>
      <c r="N108" s="65"/>
      <c r="O108" s="65"/>
      <c r="P108" s="65"/>
      <c r="Q108" s="65"/>
      <c r="R108" s="65"/>
      <c r="S108" s="65"/>
      <c r="T108" s="65"/>
    </row>
    <row r="109" spans="1:20" ht="13.75" customHeight="1">
      <c r="A109" s="192"/>
      <c r="B109" s="114" t="s">
        <v>71</v>
      </c>
      <c r="C109" s="114"/>
      <c r="D109" s="62">
        <f>ROUND(D45*1000000/Population!$C45,0)</f>
        <v>-3387</v>
      </c>
      <c r="E109" s="62">
        <f>ROUND(E45*1000000/Population!$C45,0)</f>
        <v>-2101</v>
      </c>
      <c r="F109" s="62">
        <f>ROUND(F45*1000000/Population!$C45,0)</f>
        <v>-2420</v>
      </c>
      <c r="G109" s="114"/>
      <c r="H109" s="62">
        <f>ROUND(H45*1000000/Population!$C45,0)</f>
        <v>12182</v>
      </c>
      <c r="I109" s="62">
        <f>ROUND(I45*1000000/Population!$C45,0)</f>
        <v>12523</v>
      </c>
      <c r="J109" s="114"/>
      <c r="K109" s="114"/>
      <c r="L109" s="62">
        <f>ROUND(L45*1000000/Population!$C45,0)</f>
        <v>13738</v>
      </c>
      <c r="M109" s="62">
        <f>ROUND(M45*1000000/Population!$C45,0)</f>
        <v>18813</v>
      </c>
      <c r="N109" s="65"/>
      <c r="O109" s="65"/>
      <c r="P109" s="65"/>
      <c r="Q109" s="65"/>
      <c r="R109" s="65"/>
      <c r="S109" s="65"/>
      <c r="T109" s="65"/>
    </row>
    <row r="110" spans="1:20" ht="13.75" customHeight="1">
      <c r="A110" s="192"/>
      <c r="B110" s="114" t="s">
        <v>72</v>
      </c>
      <c r="C110" s="114"/>
      <c r="D110" s="62">
        <f>ROUND(D46*1000000/Population!$C46,0)</f>
        <v>1565</v>
      </c>
      <c r="E110" s="62">
        <f>ROUND(E46*1000000/Population!$C46,0)</f>
        <v>-997</v>
      </c>
      <c r="F110" s="62">
        <f>ROUND(F46*1000000/Population!$C46,0)</f>
        <v>-1297</v>
      </c>
      <c r="G110" s="114"/>
      <c r="H110" s="62">
        <f>ROUND(H46*1000000/Population!$C46,0)</f>
        <v>12747</v>
      </c>
      <c r="I110" s="62">
        <f>ROUND(I46*1000000/Population!$C46,0)</f>
        <v>13253</v>
      </c>
      <c r="J110" s="114"/>
      <c r="K110" s="114"/>
      <c r="L110" s="62">
        <f>ROUND(L46*1000000/Population!$C46,0)</f>
        <v>14417</v>
      </c>
      <c r="M110" s="62">
        <f>ROUND(M46*1000000/Population!$C46,0)</f>
        <v>19360</v>
      </c>
      <c r="N110" s="65"/>
      <c r="O110" s="65"/>
      <c r="P110" s="65"/>
      <c r="Q110" s="65"/>
      <c r="R110" s="65"/>
      <c r="S110" s="65"/>
      <c r="T110" s="65"/>
    </row>
    <row r="111" spans="1:20" ht="13.75" customHeight="1">
      <c r="A111" s="192"/>
      <c r="B111" s="114" t="s">
        <v>73</v>
      </c>
      <c r="C111" s="114"/>
      <c r="D111" s="62">
        <f>ROUND(D47*1000000/Population!$C47,0)</f>
        <v>656</v>
      </c>
      <c r="E111" s="62">
        <f>ROUND(E47*1000000/Population!$C47,0)</f>
        <v>-626</v>
      </c>
      <c r="F111" s="62">
        <f>ROUND(F47*1000000/Population!$C47,0)</f>
        <v>-917</v>
      </c>
      <c r="G111" s="114"/>
      <c r="H111" s="62">
        <f>ROUND(H47*1000000/Population!$C47,0)</f>
        <v>13363</v>
      </c>
      <c r="I111" s="62">
        <f>ROUND(I47*1000000/Population!$C47,0)</f>
        <v>13745</v>
      </c>
      <c r="J111" s="114"/>
      <c r="K111" s="114"/>
      <c r="L111" s="62">
        <f>ROUND(L47*1000000/Population!$C47,0)</f>
        <v>14980</v>
      </c>
      <c r="M111" s="62">
        <f>ROUND(M47*1000000/Population!$C47,0)</f>
        <v>19767</v>
      </c>
      <c r="N111" s="65"/>
      <c r="O111" s="65"/>
      <c r="P111" s="65"/>
      <c r="Q111" s="65"/>
      <c r="R111" s="65"/>
      <c r="S111" s="65"/>
      <c r="T111" s="65"/>
    </row>
    <row r="112" spans="1:20" ht="13.75" customHeight="1">
      <c r="A112" s="192"/>
      <c r="B112" s="114" t="s">
        <v>74</v>
      </c>
      <c r="C112" s="114"/>
      <c r="D112" s="62">
        <f>ROUND(D48*1000000/Population!$C48,0)</f>
        <v>1264</v>
      </c>
      <c r="E112" s="62">
        <f>ROUND(E48*1000000/Population!$C48,0)</f>
        <v>91</v>
      </c>
      <c r="F112" s="62">
        <f>ROUND(F48*1000000/Population!$C48,0)</f>
        <v>-400</v>
      </c>
      <c r="G112" s="114"/>
      <c r="H112" s="62">
        <f>ROUND(H48*1000000/Population!$C48,0)</f>
        <v>14227</v>
      </c>
      <c r="I112" s="62">
        <f>ROUND(I48*1000000/Population!$C48,0)</f>
        <v>14597</v>
      </c>
      <c r="J112" s="114"/>
      <c r="K112" s="114"/>
      <c r="L112" s="62">
        <f>ROUND(L48*1000000/Population!$C48,0)</f>
        <v>15819</v>
      </c>
      <c r="M112" s="62">
        <f>ROUND(M48*1000000/Population!$C48,0)</f>
        <v>20549</v>
      </c>
      <c r="N112" s="65"/>
      <c r="O112" s="65"/>
      <c r="P112" s="65"/>
      <c r="Q112" s="65"/>
      <c r="R112" s="65"/>
      <c r="S112" s="65"/>
      <c r="T112" s="65"/>
    </row>
    <row r="113" spans="1:20" ht="13.75" customHeight="1">
      <c r="A113" s="192"/>
      <c r="B113" s="114" t="s">
        <v>75</v>
      </c>
      <c r="C113" s="114"/>
      <c r="D113" s="62">
        <f>ROUND(D49*1000000/Population!$C49,0)</f>
        <v>-1151</v>
      </c>
      <c r="E113" s="62">
        <f>ROUND(E49*1000000/Population!$C49,0)</f>
        <v>393</v>
      </c>
      <c r="F113" s="62">
        <f>ROUND(F49*1000000/Population!$C49,0)</f>
        <v>-283</v>
      </c>
      <c r="G113" s="114"/>
      <c r="H113" s="62">
        <f>ROUND(H49*1000000/Population!$C49,0)</f>
        <v>14799</v>
      </c>
      <c r="I113" s="62">
        <f>ROUND(I49*1000000/Population!$C49,0)</f>
        <v>15103</v>
      </c>
      <c r="J113" s="114"/>
      <c r="K113" s="114"/>
      <c r="L113" s="62">
        <f>ROUND(L49*1000000/Population!$C49,0)</f>
        <v>16320</v>
      </c>
      <c r="M113" s="62">
        <f>ROUND(M49*1000000/Population!$C49,0)</f>
        <v>20886</v>
      </c>
      <c r="N113" s="65"/>
      <c r="O113" s="65"/>
      <c r="P113" s="65"/>
      <c r="Q113" s="65"/>
      <c r="R113" s="65"/>
      <c r="S113" s="65"/>
      <c r="T113" s="65"/>
    </row>
    <row r="114" spans="1:20" ht="13.75" customHeight="1">
      <c r="A114" s="192"/>
      <c r="B114" s="114" t="s">
        <v>76</v>
      </c>
      <c r="C114" s="114"/>
      <c r="D114" s="62">
        <f>ROUND(D50*1000000/Population!$C50,0)</f>
        <v>2584</v>
      </c>
      <c r="E114" s="62">
        <f>ROUND(E50*1000000/Population!$C50,0)</f>
        <v>854</v>
      </c>
      <c r="F114" s="62">
        <f>ROUND(F50*1000000/Population!$C50,0)</f>
        <v>540</v>
      </c>
      <c r="G114" s="114"/>
      <c r="H114" s="62">
        <f>ROUND(H50*1000000/Population!$C50,0)</f>
        <v>15333</v>
      </c>
      <c r="I114" s="62">
        <f>ROUND(I50*1000000/Population!$C50,0)</f>
        <v>15867</v>
      </c>
      <c r="J114" s="114"/>
      <c r="K114" s="120"/>
      <c r="L114" s="62">
        <f>ROUND(L50*1000000/Population!$C50,0)</f>
        <v>17155</v>
      </c>
      <c r="M114" s="62">
        <f>ROUND(M50*1000000/Population!$C50,0)</f>
        <v>21694</v>
      </c>
      <c r="N114" s="65"/>
      <c r="O114" s="65"/>
      <c r="P114" s="65"/>
      <c r="Q114" s="65"/>
      <c r="R114" s="65"/>
      <c r="S114" s="65"/>
      <c r="T114" s="65"/>
    </row>
    <row r="115" spans="1:20" ht="13.75" customHeight="1">
      <c r="A115" s="192"/>
      <c r="B115" s="114" t="s">
        <v>77</v>
      </c>
      <c r="C115" s="114"/>
      <c r="D115" s="62">
        <f>ROUND(D51*1000000/Population!$C51,0)</f>
        <v>1728</v>
      </c>
      <c r="E115" s="62">
        <f>ROUND(E51*1000000/Population!$C51,0)</f>
        <v>1139</v>
      </c>
      <c r="F115" s="62">
        <f>ROUND(F51*1000000/Population!$C51,0)</f>
        <v>277</v>
      </c>
      <c r="G115" s="120"/>
      <c r="H115" s="62">
        <f>ROUND(H51*1000000/Population!$C51,0)</f>
        <v>16167</v>
      </c>
      <c r="I115" s="62">
        <f>ROUND(I51*1000000/Population!$C51,0)</f>
        <v>16508</v>
      </c>
      <c r="J115" s="120"/>
      <c r="K115" s="121"/>
      <c r="L115" s="62">
        <f>ROUND(L51*1000000/Population!$C51,0)</f>
        <v>17856</v>
      </c>
      <c r="M115" s="62">
        <f>ROUND(M51*1000000/Population!$C51,0)</f>
        <v>22629</v>
      </c>
      <c r="N115" s="65"/>
      <c r="O115" s="65"/>
      <c r="P115" s="65"/>
      <c r="Q115" s="65"/>
      <c r="R115" s="65"/>
      <c r="S115" s="65"/>
      <c r="T115" s="65"/>
    </row>
    <row r="116" spans="1:20" ht="15" customHeight="1">
      <c r="A116" s="192"/>
      <c r="B116" s="114" t="s">
        <v>78</v>
      </c>
      <c r="C116" s="114"/>
      <c r="D116" s="62">
        <f>ROUND(D52*1000000/Population!$C52,0)</f>
        <v>79</v>
      </c>
      <c r="E116" s="62">
        <f>ROUND(E52*1000000/Population!$C52,0)</f>
        <v>1503</v>
      </c>
      <c r="F116" s="62">
        <f>ROUND(F52*1000000/Population!$C52,0)</f>
        <v>-144</v>
      </c>
      <c r="G116" s="122"/>
      <c r="H116" s="62">
        <f>ROUND(H52*1000000/Population!$C52,0)</f>
        <v>16799</v>
      </c>
      <c r="I116" s="62">
        <f>ROUND(I52*1000000/Population!$C52,0)</f>
        <v>17497</v>
      </c>
      <c r="J116" s="122"/>
      <c r="K116" s="122"/>
      <c r="L116" s="62">
        <f>ROUND(L52*1000000/Population!$C52,0)</f>
        <v>18915</v>
      </c>
      <c r="M116" s="62">
        <f>ROUND(M52*1000000/Population!$C52,0)</f>
        <v>24109</v>
      </c>
      <c r="N116" s="65"/>
      <c r="O116" s="65"/>
      <c r="P116" s="65"/>
      <c r="Q116" s="65"/>
      <c r="R116" s="65"/>
      <c r="S116" s="65"/>
      <c r="T116" s="65"/>
    </row>
    <row r="117" spans="1:20" ht="13.75" customHeight="1">
      <c r="A117" s="192"/>
      <c r="B117" s="114" t="s">
        <v>79</v>
      </c>
      <c r="C117" s="114"/>
      <c r="D117" s="62">
        <f>ROUND(D53*1000000/Population!$C53,0)</f>
        <v>-5959</v>
      </c>
      <c r="E117" s="62">
        <f>ROUND(E53*1000000/Population!$C53,0)</f>
        <v>-4574</v>
      </c>
      <c r="F117" s="62">
        <f>ROUND(F53*1000000/Population!$C53,0)</f>
        <v>-4700</v>
      </c>
      <c r="G117" s="122"/>
      <c r="H117" s="62">
        <f>ROUND(H53*1000000/Population!$C53,0)</f>
        <v>16495</v>
      </c>
      <c r="I117" s="62">
        <f>ROUND(I53*1000000/Population!$C53,0)</f>
        <v>16881</v>
      </c>
      <c r="J117" s="122"/>
      <c r="K117" s="122"/>
      <c r="L117" s="62">
        <f>ROUND(L53*1000000/Population!$C53,0)</f>
        <v>18234</v>
      </c>
      <c r="M117" s="62">
        <f>ROUND(M53*1000000/Population!$C53,0)</f>
        <v>23011</v>
      </c>
      <c r="N117" s="65"/>
      <c r="O117" s="65"/>
      <c r="P117" s="65"/>
      <c r="Q117" s="65"/>
      <c r="R117" s="65"/>
      <c r="S117" s="65"/>
      <c r="T117" s="65"/>
    </row>
    <row r="118" spans="1:20" ht="13.75" customHeight="1">
      <c r="A118" s="192"/>
      <c r="B118" s="114">
        <v>2021</v>
      </c>
      <c r="C118" s="114"/>
      <c r="D118" s="62">
        <f>ROUND(D54*1000000/Population!$C54,0)</f>
        <v>3167</v>
      </c>
      <c r="E118" s="62">
        <f>ROUND(E54*1000000/Population!$C54,0)</f>
        <v>-894</v>
      </c>
      <c r="F118" s="62">
        <f>ROUND(F54*1000000/Population!$C54,0)</f>
        <v>-2698</v>
      </c>
      <c r="G118" s="122"/>
      <c r="H118" s="62">
        <f>ROUND(H54*1000000/Population!$C54,0)</f>
        <v>18692</v>
      </c>
      <c r="I118" s="62">
        <f>ROUND(I54*1000000/Population!$C54,0)</f>
        <v>19202</v>
      </c>
      <c r="J118" s="122"/>
      <c r="K118" s="122"/>
      <c r="L118" s="62">
        <f>ROUND(L54*1000000/Population!$C54,0)</f>
        <v>20571</v>
      </c>
      <c r="M118" s="62">
        <f>ROUND(M54*1000000/Population!$C54,0)</f>
        <v>25346</v>
      </c>
      <c r="N118" s="65"/>
      <c r="O118" s="65"/>
      <c r="P118" s="65"/>
      <c r="Q118" s="65"/>
      <c r="R118" s="65"/>
      <c r="S118" s="65"/>
      <c r="T118" s="65"/>
    </row>
    <row r="119" spans="1:20" ht="13.75" customHeight="1">
      <c r="A119" s="192"/>
      <c r="B119" s="114">
        <v>2022</v>
      </c>
      <c r="C119" s="114"/>
      <c r="D119" s="62">
        <f>ROUND(D55*1000000/Population!$C55,0)</f>
        <v>-3310</v>
      </c>
      <c r="E119" s="62">
        <f>ROUND(E55*1000000/Population!$C55,0)</f>
        <v>-1895</v>
      </c>
      <c r="F119" s="62">
        <f>ROUND(F55*1000000/Population!$C55,0)</f>
        <v>-5287</v>
      </c>
      <c r="G119" s="122"/>
      <c r="H119" s="62">
        <f>ROUND(H55*1000000/Population!$C55,0)</f>
        <v>20080</v>
      </c>
      <c r="I119" s="62">
        <f>ROUND(I55*1000000/Population!$C55,0)</f>
        <v>21203</v>
      </c>
      <c r="J119" s="122"/>
      <c r="K119" s="122"/>
      <c r="L119" s="62">
        <f>ROUND(L55*1000000/Population!$C55,0)</f>
        <v>22974</v>
      </c>
      <c r="M119" s="62">
        <f>ROUND(M55*1000000/Population!$C55,0)</f>
        <v>27687</v>
      </c>
      <c r="N119" s="65"/>
      <c r="O119" s="65"/>
      <c r="P119" s="65"/>
      <c r="Q119" s="65"/>
      <c r="R119" s="65"/>
      <c r="S119" s="65"/>
      <c r="T119" s="65"/>
    </row>
    <row r="120" spans="1:20" ht="13.75" customHeight="1">
      <c r="A120" s="192"/>
      <c r="B120" s="114">
        <v>2023</v>
      </c>
      <c r="C120" s="114"/>
      <c r="D120" s="62">
        <f>ROUND(D56*1000000/Population!$C56,0)</f>
        <v>1029</v>
      </c>
      <c r="E120" s="62">
        <f>ROUND(E56*1000000/Population!$C56,0)</f>
        <v>-1827</v>
      </c>
      <c r="F120" s="62">
        <f>ROUND(F56*1000000/Population!$C56,0)</f>
        <v>-4961</v>
      </c>
      <c r="G120" s="122"/>
      <c r="H120" s="62">
        <f>ROUND(H56*1000000/Population!$C56,0)</f>
        <v>21428</v>
      </c>
      <c r="I120" s="62">
        <f>ROUND(I56*1000000/Population!$C56,0)</f>
        <v>21732</v>
      </c>
      <c r="J120" s="122"/>
      <c r="K120" s="122"/>
      <c r="L120" s="62">
        <f>ROUND(L56*1000000/Population!$C56,0)</f>
        <v>23867</v>
      </c>
      <c r="M120" s="62">
        <f>ROUND(M56*1000000/Population!$C56,0)</f>
        <v>29595</v>
      </c>
      <c r="N120" s="65"/>
      <c r="O120" s="65"/>
      <c r="P120" s="65"/>
      <c r="Q120" s="65"/>
      <c r="R120" s="65"/>
      <c r="S120" s="65"/>
      <c r="T120" s="65"/>
    </row>
    <row r="121" spans="1:20" ht="13.75" customHeight="1">
      <c r="A121" s="193"/>
      <c r="B121" s="116">
        <v>2024</v>
      </c>
      <c r="C121" s="206"/>
      <c r="D121" s="207">
        <f>ROUND(D57*1000000/Population!$C57,0)</f>
        <v>-1578</v>
      </c>
      <c r="E121" s="207">
        <f>ROUND(E57*1000000/Population!$C57,0)</f>
        <v>-2425</v>
      </c>
      <c r="F121" s="207">
        <f>ROUND(F57*1000000/Population!$C57,0)</f>
        <v>-3641</v>
      </c>
      <c r="G121" s="208"/>
      <c r="H121" s="207">
        <f>ROUND(H57*1000000/Population!$C57,0)</f>
        <v>21888</v>
      </c>
      <c r="I121" s="207">
        <f>ROUND(I57*1000000/Population!$C57,0)</f>
        <v>22741</v>
      </c>
      <c r="J121" s="208"/>
      <c r="K121" s="208"/>
      <c r="L121" s="207">
        <f>ROUND(L57*1000000/Population!$C57,0)</f>
        <v>25128</v>
      </c>
      <c r="M121" s="207">
        <f>ROUND(M57*1000000/Population!$C57,0)</f>
        <v>31565</v>
      </c>
      <c r="N121" s="65"/>
      <c r="O121" s="65"/>
      <c r="P121" s="65"/>
      <c r="Q121" s="65"/>
      <c r="R121" s="65"/>
      <c r="S121" s="65"/>
      <c r="T121" s="65"/>
    </row>
    <row r="122" spans="1:20" ht="13.75" customHeight="1">
      <c r="A122" s="123"/>
      <c r="B122" s="118"/>
      <c r="C122" s="205"/>
      <c r="D122" s="205"/>
      <c r="E122" s="205"/>
      <c r="F122" s="205"/>
      <c r="G122" s="205"/>
      <c r="H122" s="205"/>
      <c r="I122" s="205"/>
      <c r="J122" s="205"/>
      <c r="K122" s="205"/>
      <c r="L122" s="205"/>
      <c r="M122" s="205"/>
      <c r="N122" s="65"/>
      <c r="O122" s="65"/>
      <c r="P122" s="65"/>
      <c r="Q122" s="124"/>
      <c r="R122" s="65"/>
      <c r="S122" s="65"/>
      <c r="T122" s="65"/>
    </row>
    <row r="123" spans="1:20" ht="13.75" customHeight="1">
      <c r="A123" s="125" t="s">
        <v>103</v>
      </c>
      <c r="B123" s="196"/>
      <c r="C123" s="65"/>
      <c r="D123" s="65"/>
      <c r="E123" s="65"/>
      <c r="F123" s="65"/>
      <c r="G123" s="65"/>
      <c r="H123" s="65"/>
      <c r="I123" s="65"/>
      <c r="J123" s="65"/>
      <c r="K123" s="65"/>
      <c r="L123" s="65"/>
      <c r="M123" s="65"/>
      <c r="N123" s="65"/>
      <c r="O123" s="65"/>
      <c r="P123" s="65"/>
      <c r="Q123" s="65"/>
      <c r="R123" s="65"/>
      <c r="S123" s="65"/>
      <c r="T123" s="65"/>
    </row>
    <row r="124" spans="1:20" ht="13.75" customHeight="1">
      <c r="A124" s="125" t="s">
        <v>104</v>
      </c>
      <c r="B124" s="196"/>
      <c r="C124" s="104"/>
      <c r="D124" s="104"/>
      <c r="E124" s="104"/>
      <c r="F124" s="104"/>
      <c r="G124" s="104"/>
      <c r="H124" s="104"/>
      <c r="I124" s="104"/>
      <c r="J124" s="104"/>
      <c r="K124" s="65"/>
      <c r="L124" s="104"/>
      <c r="M124" s="104"/>
      <c r="N124" s="65"/>
      <c r="O124" s="65"/>
      <c r="P124" s="65"/>
      <c r="Q124" s="65"/>
      <c r="R124" s="65"/>
      <c r="S124" s="65"/>
      <c r="T124" s="65"/>
    </row>
    <row r="125" spans="1:20" ht="13.75" customHeight="1">
      <c r="A125" s="125" t="s">
        <v>82</v>
      </c>
      <c r="B125" s="196" t="s">
        <v>83</v>
      </c>
      <c r="C125" s="65"/>
      <c r="D125" s="65"/>
      <c r="E125" s="65"/>
      <c r="F125" s="65"/>
      <c r="G125" s="65"/>
      <c r="H125" s="65"/>
      <c r="I125" s="65"/>
      <c r="J125" s="65"/>
      <c r="K125" s="65"/>
      <c r="L125" s="65"/>
      <c r="M125" s="65"/>
      <c r="N125" s="65"/>
      <c r="O125" s="65"/>
      <c r="P125" s="65"/>
      <c r="Q125" s="65"/>
      <c r="R125" s="65"/>
      <c r="S125" s="65"/>
      <c r="T125" s="65"/>
    </row>
    <row r="126" spans="1:20" ht="13.75" customHeight="1">
      <c r="A126" s="125" t="s">
        <v>105</v>
      </c>
      <c r="B126" s="196"/>
      <c r="C126" s="65"/>
      <c r="D126" s="65"/>
      <c r="E126" s="65"/>
      <c r="F126" s="65"/>
      <c r="G126" s="65"/>
      <c r="H126" s="65"/>
      <c r="I126" s="65"/>
      <c r="J126" s="65"/>
      <c r="K126" s="65"/>
      <c r="L126" s="65"/>
      <c r="M126" s="65"/>
      <c r="N126" s="65"/>
      <c r="O126" s="65"/>
      <c r="P126" s="65"/>
      <c r="Q126" s="65"/>
      <c r="R126" s="65"/>
      <c r="S126" s="65"/>
      <c r="T126" s="65"/>
    </row>
    <row r="127" spans="1:20" ht="15" customHeight="1">
      <c r="A127" s="105" t="s">
        <v>86</v>
      </c>
      <c r="B127" s="196"/>
      <c r="C127" s="65"/>
      <c r="D127" s="65"/>
      <c r="E127" s="65"/>
      <c r="F127" s="65"/>
      <c r="G127" s="65"/>
      <c r="H127" s="65"/>
      <c r="I127" s="65"/>
      <c r="J127" s="65"/>
      <c r="K127" s="65"/>
      <c r="L127" s="65"/>
      <c r="M127" s="65"/>
      <c r="N127" s="65"/>
      <c r="O127" s="65"/>
      <c r="P127" s="65"/>
      <c r="Q127" s="65"/>
      <c r="R127" s="65"/>
      <c r="S127" s="65"/>
      <c r="T127" s="65"/>
    </row>
    <row r="128" spans="1:20" ht="13.75" customHeight="1">
      <c r="A128" s="65"/>
      <c r="B128" s="196"/>
      <c r="C128" s="65"/>
      <c r="D128" s="65"/>
      <c r="E128" s="65"/>
      <c r="F128" s="65"/>
      <c r="G128" s="65"/>
      <c r="H128" s="65"/>
      <c r="I128" s="65"/>
      <c r="J128" s="65"/>
      <c r="K128" s="65"/>
      <c r="L128" s="65"/>
      <c r="M128" s="65"/>
      <c r="N128" s="65"/>
      <c r="O128" s="65"/>
      <c r="P128" s="65"/>
      <c r="Q128" s="65"/>
      <c r="R128" s="65"/>
      <c r="S128" s="65"/>
      <c r="T128" s="65"/>
    </row>
    <row r="129" spans="1:20" ht="13.75" customHeight="1">
      <c r="A129" s="65"/>
      <c r="B129" s="196"/>
      <c r="C129" s="65"/>
      <c r="D129" s="65"/>
      <c r="E129" s="65"/>
      <c r="F129" s="65"/>
      <c r="G129" s="65"/>
      <c r="H129" s="65"/>
      <c r="I129" s="65"/>
      <c r="J129" s="65"/>
      <c r="K129" s="65"/>
      <c r="L129" s="65"/>
      <c r="M129" s="65"/>
      <c r="N129" s="65"/>
      <c r="O129" s="65"/>
      <c r="P129" s="65"/>
      <c r="Q129" s="65"/>
      <c r="R129" s="65"/>
      <c r="S129" s="65"/>
      <c r="T129" s="65"/>
    </row>
    <row r="130" spans="1:20" ht="13.75" customHeight="1">
      <c r="A130" s="65"/>
      <c r="B130" s="196"/>
      <c r="C130" s="65"/>
      <c r="D130" s="65"/>
      <c r="E130" s="65"/>
      <c r="F130" s="65"/>
      <c r="G130" s="65"/>
      <c r="H130" s="65"/>
      <c r="I130" s="65"/>
      <c r="J130" s="65"/>
      <c r="K130" s="65"/>
      <c r="L130" s="65"/>
      <c r="M130" s="65"/>
      <c r="N130" s="65"/>
      <c r="O130" s="65"/>
      <c r="P130" s="65"/>
      <c r="Q130" s="65"/>
      <c r="R130" s="65"/>
      <c r="S130" s="65"/>
      <c r="T130" s="65"/>
    </row>
    <row r="131" spans="1:20" ht="13.75" customHeight="1">
      <c r="A131" s="65"/>
      <c r="B131" s="196"/>
      <c r="C131" s="65"/>
      <c r="D131" s="65"/>
      <c r="E131" s="65"/>
      <c r="F131" s="65"/>
      <c r="G131" s="65"/>
      <c r="H131" s="65"/>
      <c r="I131" s="65"/>
      <c r="J131" s="65"/>
      <c r="K131" s="65"/>
      <c r="L131" s="65"/>
      <c r="M131" s="65"/>
      <c r="N131" s="65"/>
      <c r="O131" s="65"/>
      <c r="P131" s="65"/>
      <c r="Q131" s="65"/>
      <c r="R131" s="65"/>
      <c r="S131" s="65"/>
      <c r="T131" s="65"/>
    </row>
    <row r="132" spans="1:20" ht="13.75" customHeight="1">
      <c r="A132" s="65"/>
      <c r="B132" s="196"/>
      <c r="C132" s="65"/>
      <c r="D132" s="65"/>
      <c r="E132" s="65"/>
      <c r="F132" s="65"/>
      <c r="G132" s="65"/>
      <c r="H132" s="65"/>
      <c r="I132" s="65"/>
      <c r="J132" s="65"/>
      <c r="K132" s="65"/>
      <c r="L132" s="65"/>
      <c r="M132" s="65"/>
      <c r="N132" s="65"/>
      <c r="O132" s="65"/>
      <c r="P132" s="65"/>
      <c r="Q132" s="65"/>
      <c r="R132" s="65"/>
      <c r="S132" s="65"/>
      <c r="T132" s="65"/>
    </row>
    <row r="133" spans="1:20" ht="13.75" customHeight="1">
      <c r="A133" s="65"/>
      <c r="B133" s="196"/>
      <c r="C133" s="65"/>
      <c r="D133" s="65"/>
      <c r="E133" s="65"/>
      <c r="F133" s="65"/>
      <c r="G133" s="65"/>
      <c r="H133" s="65"/>
      <c r="I133" s="65"/>
      <c r="J133" s="65"/>
      <c r="K133" s="65"/>
      <c r="L133" s="65"/>
      <c r="M133" s="65"/>
      <c r="N133" s="65"/>
      <c r="O133" s="65"/>
      <c r="P133" s="65"/>
      <c r="Q133" s="65"/>
      <c r="R133" s="65"/>
      <c r="S133" s="65"/>
      <c r="T133" s="65"/>
    </row>
    <row r="134" spans="1:20" ht="13.75" customHeight="1">
      <c r="A134" s="65"/>
      <c r="B134" s="196"/>
      <c r="C134" s="65"/>
      <c r="D134" s="65"/>
      <c r="E134" s="65"/>
      <c r="F134" s="65"/>
      <c r="G134" s="65"/>
      <c r="H134" s="65"/>
      <c r="I134" s="65"/>
      <c r="J134" s="65"/>
      <c r="K134" s="65"/>
      <c r="L134" s="65"/>
      <c r="M134" s="65"/>
      <c r="N134" s="65"/>
      <c r="O134" s="65"/>
      <c r="P134" s="65"/>
      <c r="Q134" s="65"/>
      <c r="R134" s="65"/>
      <c r="S134" s="65"/>
      <c r="T134" s="65"/>
    </row>
    <row r="135" spans="1:20" ht="13.75" customHeight="1">
      <c r="A135" s="65"/>
      <c r="B135" s="196"/>
      <c r="C135" s="65"/>
      <c r="D135" s="65"/>
      <c r="E135" s="65"/>
      <c r="F135" s="65"/>
      <c r="G135" s="65"/>
      <c r="H135" s="65"/>
      <c r="I135" s="65"/>
      <c r="J135" s="65"/>
      <c r="K135" s="65"/>
      <c r="L135" s="65"/>
      <c r="M135" s="65"/>
      <c r="N135" s="65"/>
      <c r="O135" s="65"/>
      <c r="P135" s="65"/>
      <c r="Q135" s="65"/>
      <c r="R135" s="65"/>
      <c r="S135" s="65"/>
      <c r="T135" s="65"/>
    </row>
    <row r="136" spans="1:20" ht="13.75" customHeight="1">
      <c r="A136" s="65"/>
      <c r="B136" s="196"/>
      <c r="C136" s="65"/>
      <c r="D136" s="65"/>
      <c r="E136" s="65"/>
      <c r="F136" s="65"/>
      <c r="G136" s="65"/>
      <c r="H136" s="65"/>
      <c r="I136" s="65"/>
      <c r="J136" s="65"/>
      <c r="K136" s="65"/>
      <c r="L136" s="65"/>
      <c r="M136" s="65"/>
      <c r="N136" s="65"/>
      <c r="O136" s="65"/>
      <c r="P136" s="65"/>
      <c r="Q136" s="65"/>
      <c r="R136" s="65"/>
      <c r="S136" s="65"/>
      <c r="T136" s="65"/>
    </row>
  </sheetData>
  <mergeCells count="13">
    <mergeCell ref="A91:A101"/>
    <mergeCell ref="C67:F67"/>
    <mergeCell ref="A69:A86"/>
    <mergeCell ref="A87:A90"/>
    <mergeCell ref="A102:A121"/>
    <mergeCell ref="H67:M67"/>
    <mergeCell ref="H3:M3"/>
    <mergeCell ref="A27:A29"/>
    <mergeCell ref="A30:A37"/>
    <mergeCell ref="C3:F3"/>
    <mergeCell ref="A5:A22"/>
    <mergeCell ref="A23:A26"/>
    <mergeCell ref="A38:A57"/>
  </mergeCells>
  <hyperlinks>
    <hyperlink ref="C3" location="'Series Descriptions'!R1C1" display="Surplus/Deficit Measures" xr:uid="{00000000-0004-0000-0500-000000000000}"/>
    <hyperlink ref="H3" location="'Series Descriptions'!R1C1" display="Tax and Revenue" xr:uid="{00000000-0004-0000-0500-000001000000}"/>
    <hyperlink ref="B61" location="'Series Descriptions'!R1C1" display="magnitude of difference in 1994 in transition from cash to accrual " xr:uid="{00000000-0004-0000-0500-000002000000}"/>
    <hyperlink ref="C67" location="'Series Descriptions'!R1C1" display="Surplus/Deficit Measures" xr:uid="{00000000-0004-0000-0500-000003000000}"/>
    <hyperlink ref="H67" location="'Series Descriptions'!R1C1" display="Tax and Revenue" xr:uid="{00000000-0004-0000-0500-000004000000}"/>
    <hyperlink ref="B125" location="'Series Descriptions'!R1C1" display="magnitude of difference in 1994 in transition from cash to accrual " xr:uid="{00000000-0004-0000-0500-000005000000}"/>
  </hyperlinks>
  <pageMargins left="0.7" right="0.7" top="0.75" bottom="0.75" header="0.3" footer="0.3"/>
  <pageSetup scale="82" orientation="portrait"/>
  <headerFooter>
    <oddFooter>&amp;C&amp;"Helvetica Neue,Regular"&amp;12&amp;K000000&amp;P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16"/>
  <sheetViews>
    <sheetView showGridLines="0" topLeftCell="A101" workbookViewId="0">
      <selection activeCell="B4" sqref="B1:B1048576"/>
    </sheetView>
  </sheetViews>
  <sheetFormatPr defaultColWidth="8.84375" defaultRowHeight="13" customHeight="1"/>
  <cols>
    <col min="1" max="1" width="4.69140625" style="5" customWidth="1"/>
    <col min="2" max="2" width="8.84375" style="203" customWidth="1"/>
    <col min="3" max="3" width="12.69140625" style="5" customWidth="1"/>
    <col min="4" max="4" width="14.3046875" style="5" customWidth="1"/>
    <col min="5" max="5" width="17.4609375" style="5" customWidth="1"/>
    <col min="6" max="6" width="2.15234375" style="5" customWidth="1"/>
    <col min="7" max="8" width="12.3046875" style="5" customWidth="1"/>
    <col min="9" max="9" width="2.4609375" style="5" customWidth="1"/>
    <col min="10" max="13" width="10.3046875" style="5" customWidth="1"/>
    <col min="14" max="17" width="8.84375" style="5" customWidth="1"/>
    <col min="18" max="16384" width="8.84375" style="5"/>
  </cols>
  <sheetData>
    <row r="1" spans="1:16" ht="16" customHeight="1">
      <c r="A1" s="64" t="s">
        <v>108</v>
      </c>
      <c r="B1" s="196"/>
      <c r="C1" s="65"/>
      <c r="D1" s="65"/>
      <c r="E1" s="65"/>
      <c r="F1" s="65"/>
      <c r="G1" s="65"/>
      <c r="H1" s="65"/>
      <c r="I1" s="65"/>
      <c r="J1" s="65"/>
      <c r="K1" s="65"/>
      <c r="L1" s="65"/>
      <c r="M1" s="65"/>
      <c r="N1" s="65"/>
      <c r="O1" s="65"/>
      <c r="P1" s="65"/>
    </row>
    <row r="2" spans="1:16" ht="16" customHeight="1">
      <c r="A2" s="66"/>
      <c r="B2" s="197"/>
      <c r="C2" s="67"/>
      <c r="D2" s="67"/>
      <c r="E2" s="67"/>
      <c r="F2" s="67"/>
      <c r="G2" s="67"/>
      <c r="H2" s="67"/>
      <c r="I2" s="67"/>
      <c r="J2" s="67"/>
      <c r="K2" s="67"/>
      <c r="L2" s="67"/>
      <c r="M2" s="65"/>
      <c r="N2" s="65"/>
      <c r="O2" s="65"/>
      <c r="P2" s="65"/>
    </row>
    <row r="3" spans="1:16" ht="13.5" customHeight="1">
      <c r="A3" s="68" t="s">
        <v>37</v>
      </c>
      <c r="B3" s="198"/>
      <c r="C3" s="178" t="s">
        <v>109</v>
      </c>
      <c r="D3" s="179"/>
      <c r="E3" s="179"/>
      <c r="F3" s="127"/>
      <c r="G3" s="69" t="s">
        <v>110</v>
      </c>
      <c r="H3" s="70"/>
      <c r="I3" s="127"/>
      <c r="J3" s="178" t="s">
        <v>111</v>
      </c>
      <c r="K3" s="179"/>
      <c r="L3" s="180"/>
      <c r="M3" s="72"/>
      <c r="N3" s="65"/>
      <c r="O3" s="65"/>
      <c r="P3" s="65"/>
    </row>
    <row r="4" spans="1:16" ht="54" customHeight="1">
      <c r="A4" s="73"/>
      <c r="B4" s="199"/>
      <c r="C4" s="128" t="s">
        <v>112</v>
      </c>
      <c r="D4" s="128" t="s">
        <v>113</v>
      </c>
      <c r="E4" s="128" t="s">
        <v>114</v>
      </c>
      <c r="F4" s="129"/>
      <c r="G4" s="128" t="s">
        <v>115</v>
      </c>
      <c r="H4" s="128" t="s">
        <v>116</v>
      </c>
      <c r="I4" s="129"/>
      <c r="J4" s="128" t="s">
        <v>117</v>
      </c>
      <c r="K4" s="128" t="s">
        <v>118</v>
      </c>
      <c r="L4" s="130" t="s">
        <v>119</v>
      </c>
      <c r="M4" s="72"/>
      <c r="N4" s="65"/>
      <c r="O4" s="65"/>
      <c r="P4" s="65"/>
    </row>
    <row r="5" spans="1:16" ht="12.75" customHeight="1">
      <c r="A5" s="181" t="s">
        <v>45</v>
      </c>
      <c r="B5" s="118">
        <v>1972</v>
      </c>
      <c r="C5" s="78"/>
      <c r="D5" s="78">
        <v>3186.5</v>
      </c>
      <c r="E5" s="78">
        <v>3186.5</v>
      </c>
      <c r="F5" s="78"/>
      <c r="G5" s="78"/>
      <c r="H5" s="78"/>
      <c r="I5" s="78"/>
      <c r="J5" s="78">
        <v>405.08300000000003</v>
      </c>
      <c r="K5" s="78"/>
      <c r="L5" s="80"/>
      <c r="M5" s="72"/>
      <c r="N5" s="65"/>
      <c r="O5" s="65"/>
      <c r="P5" s="65"/>
    </row>
    <row r="6" spans="1:16" ht="13.75" customHeight="1">
      <c r="A6" s="182"/>
      <c r="B6" s="114">
        <v>1973</v>
      </c>
      <c r="C6" s="79"/>
      <c r="D6" s="79">
        <v>3503.1</v>
      </c>
      <c r="E6" s="79">
        <v>3503.1</v>
      </c>
      <c r="F6" s="79"/>
      <c r="G6" s="79"/>
      <c r="H6" s="79"/>
      <c r="I6" s="79"/>
      <c r="J6" s="79">
        <v>466.983</v>
      </c>
      <c r="K6" s="79"/>
      <c r="L6" s="82"/>
      <c r="M6" s="72"/>
      <c r="N6" s="65"/>
      <c r="O6" s="65"/>
      <c r="P6" s="65"/>
    </row>
    <row r="7" spans="1:16" ht="13.75" customHeight="1">
      <c r="A7" s="182"/>
      <c r="B7" s="114">
        <v>1974</v>
      </c>
      <c r="C7" s="79"/>
      <c r="D7" s="79">
        <v>3734.5</v>
      </c>
      <c r="E7" s="79">
        <v>3734.5</v>
      </c>
      <c r="F7" s="79"/>
      <c r="G7" s="79"/>
      <c r="H7" s="79"/>
      <c r="I7" s="79"/>
      <c r="J7" s="79">
        <v>408.69499999999999</v>
      </c>
      <c r="K7" s="79"/>
      <c r="L7" s="82"/>
      <c r="M7" s="72"/>
      <c r="N7" s="65"/>
      <c r="O7" s="65"/>
      <c r="P7" s="65"/>
    </row>
    <row r="8" spans="1:16" ht="13.75" customHeight="1">
      <c r="A8" s="182"/>
      <c r="B8" s="114">
        <v>1975</v>
      </c>
      <c r="C8" s="79"/>
      <c r="D8" s="79">
        <v>4199.7</v>
      </c>
      <c r="E8" s="79">
        <v>4199.7</v>
      </c>
      <c r="F8" s="79"/>
      <c r="G8" s="79"/>
      <c r="H8" s="79"/>
      <c r="I8" s="79"/>
      <c r="J8" s="79">
        <v>501</v>
      </c>
      <c r="K8" s="79"/>
      <c r="L8" s="82"/>
      <c r="M8" s="72"/>
      <c r="N8" s="65"/>
      <c r="O8" s="65"/>
      <c r="P8" s="65"/>
    </row>
    <row r="9" spans="1:16" ht="13.75" customHeight="1">
      <c r="A9" s="182"/>
      <c r="B9" s="114">
        <v>1976</v>
      </c>
      <c r="C9" s="79"/>
      <c r="D9" s="79">
        <v>5557.9</v>
      </c>
      <c r="E9" s="79">
        <v>5557.9</v>
      </c>
      <c r="F9" s="79"/>
      <c r="G9" s="79"/>
      <c r="H9" s="79"/>
      <c r="I9" s="79"/>
      <c r="J9" s="79">
        <v>985.79999999999905</v>
      </c>
      <c r="K9" s="79"/>
      <c r="L9" s="82"/>
      <c r="M9" s="72"/>
      <c r="N9" s="65"/>
      <c r="O9" s="65"/>
      <c r="P9" s="65"/>
    </row>
    <row r="10" spans="1:16" ht="13.75" customHeight="1">
      <c r="A10" s="182"/>
      <c r="B10" s="114">
        <v>1977</v>
      </c>
      <c r="C10" s="79"/>
      <c r="D10" s="79">
        <v>6289.2</v>
      </c>
      <c r="E10" s="79">
        <v>6289.2</v>
      </c>
      <c r="F10" s="79"/>
      <c r="G10" s="79"/>
      <c r="H10" s="79"/>
      <c r="I10" s="79"/>
      <c r="J10" s="79">
        <v>1069.4000000000001</v>
      </c>
      <c r="K10" s="79"/>
      <c r="L10" s="82"/>
      <c r="M10" s="72"/>
      <c r="N10" s="65"/>
      <c r="O10" s="65"/>
      <c r="P10" s="65"/>
    </row>
    <row r="11" spans="1:16" ht="13.75" customHeight="1">
      <c r="A11" s="182"/>
      <c r="B11" s="114">
        <v>1978</v>
      </c>
      <c r="C11" s="79"/>
      <c r="D11" s="79">
        <v>7483.8</v>
      </c>
      <c r="E11" s="79">
        <v>7483.8</v>
      </c>
      <c r="F11" s="79"/>
      <c r="G11" s="79"/>
      <c r="H11" s="79"/>
      <c r="I11" s="79"/>
      <c r="J11" s="79">
        <v>1339.3</v>
      </c>
      <c r="K11" s="79"/>
      <c r="L11" s="82"/>
      <c r="M11" s="72"/>
      <c r="N11" s="65"/>
      <c r="O11" s="65"/>
      <c r="P11" s="65"/>
    </row>
    <row r="12" spans="1:16" ht="13.75" customHeight="1">
      <c r="A12" s="182"/>
      <c r="B12" s="114">
        <v>1979</v>
      </c>
      <c r="C12" s="79"/>
      <c r="D12" s="79">
        <v>8819.5</v>
      </c>
      <c r="E12" s="79">
        <v>8819.5</v>
      </c>
      <c r="F12" s="79"/>
      <c r="G12" s="79"/>
      <c r="H12" s="79"/>
      <c r="I12" s="79"/>
      <c r="J12" s="79">
        <v>2548.2730000000001</v>
      </c>
      <c r="K12" s="79"/>
      <c r="L12" s="82"/>
      <c r="M12" s="72"/>
      <c r="N12" s="65"/>
      <c r="O12" s="65"/>
      <c r="P12" s="65"/>
    </row>
    <row r="13" spans="1:16" ht="13.75" customHeight="1">
      <c r="A13" s="182"/>
      <c r="B13" s="114">
        <v>1980</v>
      </c>
      <c r="C13" s="79"/>
      <c r="D13" s="79">
        <v>10346.4</v>
      </c>
      <c r="E13" s="79">
        <v>10346.4</v>
      </c>
      <c r="F13" s="79"/>
      <c r="G13" s="79"/>
      <c r="H13" s="79"/>
      <c r="I13" s="79"/>
      <c r="J13" s="79">
        <v>3226.4</v>
      </c>
      <c r="K13" s="79"/>
      <c r="L13" s="82"/>
      <c r="M13" s="72"/>
      <c r="N13" s="65"/>
      <c r="O13" s="65"/>
      <c r="P13" s="65"/>
    </row>
    <row r="14" spans="1:16" ht="13.75" customHeight="1">
      <c r="A14" s="182"/>
      <c r="B14" s="114">
        <v>1981</v>
      </c>
      <c r="C14" s="79"/>
      <c r="D14" s="79">
        <v>11617.1</v>
      </c>
      <c r="E14" s="79">
        <v>11617.1</v>
      </c>
      <c r="F14" s="79"/>
      <c r="G14" s="79"/>
      <c r="H14" s="79"/>
      <c r="I14" s="79"/>
      <c r="J14" s="79">
        <v>4063.7289999999998</v>
      </c>
      <c r="K14" s="79"/>
      <c r="L14" s="82"/>
      <c r="M14" s="72"/>
      <c r="N14" s="65"/>
      <c r="O14" s="65"/>
      <c r="P14" s="65"/>
    </row>
    <row r="15" spans="1:16" ht="13.75" customHeight="1">
      <c r="A15" s="182"/>
      <c r="B15" s="114">
        <v>1982</v>
      </c>
      <c r="C15" s="79"/>
      <c r="D15" s="79">
        <v>14381.4</v>
      </c>
      <c r="E15" s="79">
        <v>14381.4</v>
      </c>
      <c r="F15" s="79"/>
      <c r="G15" s="79"/>
      <c r="H15" s="79"/>
      <c r="I15" s="79"/>
      <c r="J15" s="79">
        <v>5903.384</v>
      </c>
      <c r="K15" s="79"/>
      <c r="L15" s="82"/>
      <c r="M15" s="72"/>
      <c r="N15" s="65"/>
      <c r="O15" s="65"/>
      <c r="P15" s="65"/>
    </row>
    <row r="16" spans="1:16" ht="13.75" customHeight="1">
      <c r="A16" s="182"/>
      <c r="B16" s="114">
        <v>1983</v>
      </c>
      <c r="C16" s="79"/>
      <c r="D16" s="79">
        <v>18732.8</v>
      </c>
      <c r="E16" s="79">
        <v>18732.8</v>
      </c>
      <c r="F16" s="79"/>
      <c r="G16" s="79"/>
      <c r="H16" s="79"/>
      <c r="I16" s="79"/>
      <c r="J16" s="79">
        <v>8959.4</v>
      </c>
      <c r="K16" s="79"/>
      <c r="L16" s="82"/>
      <c r="M16" s="72"/>
      <c r="N16" s="65"/>
      <c r="O16" s="65"/>
      <c r="P16" s="65"/>
    </row>
    <row r="17" spans="1:16" ht="13.75" customHeight="1">
      <c r="A17" s="182"/>
      <c r="B17" s="114">
        <v>1984</v>
      </c>
      <c r="C17" s="79"/>
      <c r="D17" s="79">
        <v>21878.7</v>
      </c>
      <c r="E17" s="79">
        <v>21878.7</v>
      </c>
      <c r="F17" s="79"/>
      <c r="G17" s="79"/>
      <c r="H17" s="79"/>
      <c r="I17" s="79"/>
      <c r="J17" s="79">
        <v>11029.37</v>
      </c>
      <c r="K17" s="79"/>
      <c r="L17" s="82"/>
      <c r="M17" s="72"/>
      <c r="N17" s="65"/>
      <c r="O17" s="65"/>
      <c r="P17" s="65"/>
    </row>
    <row r="18" spans="1:16" ht="13.75" customHeight="1">
      <c r="A18" s="182"/>
      <c r="B18" s="114">
        <v>1985</v>
      </c>
      <c r="C18" s="79"/>
      <c r="D18" s="79">
        <v>28246.3</v>
      </c>
      <c r="E18" s="79">
        <v>28246.3</v>
      </c>
      <c r="F18" s="79"/>
      <c r="G18" s="79"/>
      <c r="H18" s="79"/>
      <c r="I18" s="79"/>
      <c r="J18" s="79">
        <v>16063.1</v>
      </c>
      <c r="K18" s="79"/>
      <c r="L18" s="82"/>
      <c r="M18" s="72"/>
      <c r="N18" s="65"/>
      <c r="O18" s="65"/>
      <c r="P18" s="65"/>
    </row>
    <row r="19" spans="1:16" ht="13.75" customHeight="1">
      <c r="A19" s="182"/>
      <c r="B19" s="114">
        <v>1986</v>
      </c>
      <c r="C19" s="79"/>
      <c r="D19" s="79">
        <v>32002.2</v>
      </c>
      <c r="E19" s="79">
        <v>32002.2</v>
      </c>
      <c r="F19" s="79"/>
      <c r="G19" s="79"/>
      <c r="H19" s="79"/>
      <c r="I19" s="79"/>
      <c r="J19" s="79">
        <v>19317.900000000001</v>
      </c>
      <c r="K19" s="79"/>
      <c r="L19" s="82"/>
      <c r="M19" s="72"/>
      <c r="N19" s="65"/>
      <c r="O19" s="65"/>
      <c r="P19" s="65"/>
    </row>
    <row r="20" spans="1:16" ht="13.75" customHeight="1">
      <c r="A20" s="182"/>
      <c r="B20" s="114">
        <v>1987</v>
      </c>
      <c r="C20" s="79"/>
      <c r="D20" s="79">
        <v>42472</v>
      </c>
      <c r="E20" s="79">
        <v>42472</v>
      </c>
      <c r="F20" s="79"/>
      <c r="G20" s="79"/>
      <c r="H20" s="79"/>
      <c r="I20" s="79"/>
      <c r="J20" s="79">
        <v>25399.5</v>
      </c>
      <c r="K20" s="79"/>
      <c r="L20" s="82"/>
      <c r="M20" s="72"/>
      <c r="N20" s="65"/>
      <c r="O20" s="65"/>
      <c r="P20" s="65"/>
    </row>
    <row r="21" spans="1:16" ht="13.75" customHeight="1">
      <c r="A21" s="182"/>
      <c r="B21" s="114">
        <v>1988</v>
      </c>
      <c r="C21" s="79"/>
      <c r="D21" s="79">
        <v>39068</v>
      </c>
      <c r="E21" s="79">
        <v>39068</v>
      </c>
      <c r="F21" s="79"/>
      <c r="G21" s="79"/>
      <c r="H21" s="79"/>
      <c r="I21" s="79"/>
      <c r="J21" s="79">
        <v>25567</v>
      </c>
      <c r="K21" s="79"/>
      <c r="L21" s="82"/>
      <c r="M21" s="72"/>
      <c r="N21" s="65"/>
      <c r="O21" s="65"/>
      <c r="P21" s="65"/>
    </row>
    <row r="22" spans="1:16" ht="13.75" customHeight="1">
      <c r="A22" s="183"/>
      <c r="B22" s="116">
        <v>1989</v>
      </c>
      <c r="C22" s="84"/>
      <c r="D22" s="84">
        <v>39721</v>
      </c>
      <c r="E22" s="84">
        <v>39721</v>
      </c>
      <c r="F22" s="84"/>
      <c r="G22" s="84"/>
      <c r="H22" s="84"/>
      <c r="I22" s="84"/>
      <c r="J22" s="84">
        <v>29933.636999999999</v>
      </c>
      <c r="K22" s="84"/>
      <c r="L22" s="85"/>
      <c r="M22" s="72"/>
      <c r="N22" s="65"/>
      <c r="O22" s="65"/>
      <c r="P22" s="65"/>
    </row>
    <row r="23" spans="1:16" ht="12.75" customHeight="1">
      <c r="A23" s="181" t="s">
        <v>49</v>
      </c>
      <c r="B23" s="118">
        <v>1990</v>
      </c>
      <c r="C23" s="78"/>
      <c r="D23" s="78">
        <v>44347</v>
      </c>
      <c r="E23" s="78">
        <v>44347</v>
      </c>
      <c r="F23" s="78"/>
      <c r="G23" s="78"/>
      <c r="H23" s="78"/>
      <c r="I23" s="78"/>
      <c r="J23" s="78">
        <v>35705.695</v>
      </c>
      <c r="K23" s="78"/>
      <c r="L23" s="80"/>
      <c r="M23" s="72"/>
      <c r="N23" s="65"/>
      <c r="O23" s="65"/>
      <c r="P23" s="65"/>
    </row>
    <row r="24" spans="1:16" ht="13.75" customHeight="1">
      <c r="A24" s="182"/>
      <c r="B24" s="114">
        <v>1991</v>
      </c>
      <c r="C24" s="79"/>
      <c r="D24" s="79">
        <v>43935</v>
      </c>
      <c r="E24" s="79">
        <v>43935</v>
      </c>
      <c r="F24" s="79"/>
      <c r="G24" s="79"/>
      <c r="H24" s="79"/>
      <c r="I24" s="79"/>
      <c r="J24" s="79">
        <v>34071.669000000002</v>
      </c>
      <c r="K24" s="79"/>
      <c r="L24" s="82"/>
      <c r="M24" s="72"/>
      <c r="N24" s="65"/>
      <c r="O24" s="65"/>
      <c r="P24" s="65"/>
    </row>
    <row r="25" spans="1:16" ht="13.75" customHeight="1">
      <c r="A25" s="182"/>
      <c r="B25" s="114">
        <v>1992</v>
      </c>
      <c r="C25" s="79"/>
      <c r="D25" s="79">
        <v>47105</v>
      </c>
      <c r="E25" s="79">
        <v>47105</v>
      </c>
      <c r="F25" s="79"/>
      <c r="G25" s="79"/>
      <c r="H25" s="79"/>
      <c r="I25" s="79"/>
      <c r="J25" s="79">
        <v>38414.798000000003</v>
      </c>
      <c r="K25" s="79">
        <v>42171.798000000003</v>
      </c>
      <c r="L25" s="82"/>
      <c r="M25" s="72"/>
      <c r="N25" s="65"/>
      <c r="O25" s="65"/>
      <c r="P25" s="65"/>
    </row>
    <row r="26" spans="1:16" ht="13.75" customHeight="1">
      <c r="A26" s="183"/>
      <c r="B26" s="116">
        <v>1993</v>
      </c>
      <c r="C26" s="84"/>
      <c r="D26" s="84">
        <v>47478</v>
      </c>
      <c r="E26" s="84">
        <v>47478</v>
      </c>
      <c r="F26" s="84"/>
      <c r="G26" s="84"/>
      <c r="H26" s="84"/>
      <c r="I26" s="84"/>
      <c r="J26" s="84">
        <v>37196</v>
      </c>
      <c r="K26" s="84">
        <v>40262</v>
      </c>
      <c r="L26" s="85"/>
      <c r="M26" s="72"/>
      <c r="N26" s="65"/>
      <c r="O26" s="65"/>
      <c r="P26" s="65"/>
    </row>
    <row r="27" spans="1:16" ht="12.75" customHeight="1">
      <c r="A27" s="189" t="s">
        <v>58</v>
      </c>
      <c r="B27" s="118">
        <v>1994</v>
      </c>
      <c r="C27" s="78">
        <v>47873</v>
      </c>
      <c r="D27" s="78">
        <v>46429</v>
      </c>
      <c r="E27" s="78">
        <v>46429</v>
      </c>
      <c r="F27" s="78"/>
      <c r="G27" s="78">
        <v>-3294.9774436090202</v>
      </c>
      <c r="H27" s="78"/>
      <c r="I27" s="78"/>
      <c r="J27" s="78">
        <v>35423</v>
      </c>
      <c r="K27" s="78">
        <v>38980</v>
      </c>
      <c r="L27" s="80"/>
      <c r="M27" s="72"/>
      <c r="N27" s="65"/>
      <c r="O27" s="65"/>
      <c r="P27" s="65"/>
    </row>
    <row r="28" spans="1:16" ht="13.75" customHeight="1">
      <c r="A28" s="190"/>
      <c r="B28" s="114">
        <v>1995</v>
      </c>
      <c r="C28" s="79">
        <v>46145</v>
      </c>
      <c r="D28" s="79">
        <v>44529.608999999997</v>
      </c>
      <c r="E28" s="79">
        <v>44529.608999999997</v>
      </c>
      <c r="F28" s="79"/>
      <c r="G28" s="79">
        <v>1438.8045112781999</v>
      </c>
      <c r="H28" s="79"/>
      <c r="I28" s="79"/>
      <c r="J28" s="79">
        <v>32969.508999999998</v>
      </c>
      <c r="K28" s="79">
        <v>38680.508999999998</v>
      </c>
      <c r="L28" s="82"/>
      <c r="M28" s="72"/>
      <c r="N28" s="65"/>
      <c r="O28" s="65"/>
      <c r="P28" s="65"/>
    </row>
    <row r="29" spans="1:16" ht="13.75" customHeight="1">
      <c r="A29" s="190"/>
      <c r="B29" s="114">
        <v>1996</v>
      </c>
      <c r="C29" s="79">
        <v>43663</v>
      </c>
      <c r="D29" s="79">
        <v>41900.731</v>
      </c>
      <c r="E29" s="79">
        <v>41900.731</v>
      </c>
      <c r="F29" s="79"/>
      <c r="G29" s="79">
        <v>7991.1804511278197</v>
      </c>
      <c r="H29" s="79"/>
      <c r="I29" s="79"/>
      <c r="J29" s="79">
        <v>28986.329000000002</v>
      </c>
      <c r="K29" s="79">
        <v>33835.328999999998</v>
      </c>
      <c r="L29" s="82"/>
      <c r="M29" s="72"/>
      <c r="N29" s="65"/>
      <c r="O29" s="65"/>
      <c r="P29" s="65"/>
    </row>
    <row r="30" spans="1:16" ht="13.75" customHeight="1">
      <c r="A30" s="190"/>
      <c r="B30" s="114">
        <v>1997</v>
      </c>
      <c r="C30" s="79">
        <v>38968.273000000001</v>
      </c>
      <c r="D30" s="79">
        <v>36236.273000000001</v>
      </c>
      <c r="E30" s="79">
        <v>36236.273000000001</v>
      </c>
      <c r="F30" s="79"/>
      <c r="G30" s="79">
        <v>12167.052631578899</v>
      </c>
      <c r="H30" s="79"/>
      <c r="I30" s="79"/>
      <c r="J30" s="79">
        <v>25561.780999999999</v>
      </c>
      <c r="K30" s="79">
        <v>30316.780999999999</v>
      </c>
      <c r="L30" s="82"/>
      <c r="M30" s="72"/>
      <c r="N30" s="65"/>
      <c r="O30" s="65"/>
      <c r="P30" s="65"/>
    </row>
    <row r="31" spans="1:16" ht="13.75" customHeight="1">
      <c r="A31" s="190"/>
      <c r="B31" s="114">
        <v>1998</v>
      </c>
      <c r="C31" s="79">
        <v>40593.788</v>
      </c>
      <c r="D31" s="79">
        <v>38474.788</v>
      </c>
      <c r="E31" s="79">
        <v>38474.788</v>
      </c>
      <c r="F31" s="79"/>
      <c r="G31" s="79">
        <v>14573.639097744401</v>
      </c>
      <c r="H31" s="79"/>
      <c r="I31" s="79"/>
      <c r="J31" s="79">
        <v>24635.057000000001</v>
      </c>
      <c r="K31" s="79">
        <v>30472.057000000001</v>
      </c>
      <c r="L31" s="82"/>
      <c r="M31" s="72"/>
      <c r="N31" s="65"/>
      <c r="O31" s="65"/>
      <c r="P31" s="65"/>
    </row>
    <row r="32" spans="1:16" ht="13.75" customHeight="1">
      <c r="A32" s="190"/>
      <c r="B32" s="114">
        <v>1999</v>
      </c>
      <c r="C32" s="79">
        <v>38715.332999999999</v>
      </c>
      <c r="D32" s="79">
        <v>37307.332999999999</v>
      </c>
      <c r="E32" s="79">
        <v>37307.332999999999</v>
      </c>
      <c r="F32" s="79"/>
      <c r="G32" s="79">
        <v>10792.992481203</v>
      </c>
      <c r="H32" s="79"/>
      <c r="I32" s="79"/>
      <c r="J32" s="79">
        <v>22274.781999999999</v>
      </c>
      <c r="K32" s="79">
        <v>25922.781999999999</v>
      </c>
      <c r="L32" s="82"/>
      <c r="M32" s="72"/>
      <c r="N32" s="65"/>
      <c r="O32" s="65"/>
      <c r="P32" s="65"/>
    </row>
    <row r="33" spans="1:16" ht="13.75" customHeight="1">
      <c r="A33" s="190"/>
      <c r="B33" s="114">
        <v>2000</v>
      </c>
      <c r="C33" s="79">
        <v>37526.976000000002</v>
      </c>
      <c r="D33" s="79">
        <v>36579.976000000002</v>
      </c>
      <c r="E33" s="79">
        <v>36579.976000000002</v>
      </c>
      <c r="F33" s="79"/>
      <c r="G33" s="79">
        <v>12605.072781954899</v>
      </c>
      <c r="H33" s="79"/>
      <c r="I33" s="79"/>
      <c r="J33" s="79">
        <v>21900.256000000001</v>
      </c>
      <c r="K33" s="79">
        <v>25895.256000000001</v>
      </c>
      <c r="L33" s="82"/>
      <c r="M33" s="72"/>
      <c r="N33" s="65"/>
      <c r="O33" s="65"/>
      <c r="P33" s="65"/>
    </row>
    <row r="34" spans="1:16" ht="13.75" customHeight="1">
      <c r="A34" s="190"/>
      <c r="B34" s="114">
        <v>2001</v>
      </c>
      <c r="C34" s="79">
        <v>38129.834000000003</v>
      </c>
      <c r="D34" s="79">
        <v>37193.834000000003</v>
      </c>
      <c r="E34" s="79">
        <v>37193.834000000003</v>
      </c>
      <c r="F34" s="79"/>
      <c r="G34" s="79">
        <v>15450.2193233083</v>
      </c>
      <c r="H34" s="79"/>
      <c r="I34" s="79"/>
      <c r="J34" s="79">
        <v>20292.975999999999</v>
      </c>
      <c r="K34" s="79">
        <v>24907.975999999999</v>
      </c>
      <c r="L34" s="82"/>
      <c r="M34" s="72"/>
      <c r="N34" s="65"/>
      <c r="O34" s="65"/>
      <c r="P34" s="65"/>
    </row>
    <row r="35" spans="1:16" ht="13.75" customHeight="1">
      <c r="A35" s="190"/>
      <c r="B35" s="114">
        <v>2002</v>
      </c>
      <c r="C35" s="79">
        <v>38492.455999999998</v>
      </c>
      <c r="D35" s="79">
        <v>36650.485999999997</v>
      </c>
      <c r="E35" s="79">
        <v>36650.485999999997</v>
      </c>
      <c r="F35" s="79"/>
      <c r="G35" s="79">
        <v>22824.599465563901</v>
      </c>
      <c r="H35" s="79">
        <v>22719</v>
      </c>
      <c r="I35" s="79"/>
      <c r="J35" s="79">
        <v>19665.752</v>
      </c>
      <c r="K35" s="79">
        <v>25387.752</v>
      </c>
      <c r="L35" s="82"/>
      <c r="M35" s="72"/>
      <c r="N35" s="65"/>
      <c r="O35" s="65"/>
      <c r="P35" s="65"/>
    </row>
    <row r="36" spans="1:16" ht="13.75" customHeight="1">
      <c r="A36" s="190"/>
      <c r="B36" s="114">
        <v>2003</v>
      </c>
      <c r="C36" s="79">
        <v>39327.22</v>
      </c>
      <c r="D36" s="79">
        <v>36617.22</v>
      </c>
      <c r="E36" s="79">
        <v>36617.22</v>
      </c>
      <c r="F36" s="79"/>
      <c r="G36" s="79">
        <v>28012.279936766899</v>
      </c>
      <c r="H36" s="79">
        <v>27918</v>
      </c>
      <c r="I36" s="79"/>
      <c r="J36" s="79">
        <v>17976.723000000002</v>
      </c>
      <c r="K36" s="79">
        <v>24530.723000000002</v>
      </c>
      <c r="L36" s="82"/>
      <c r="M36" s="72"/>
      <c r="N36" s="65"/>
      <c r="O36" s="65"/>
      <c r="P36" s="65"/>
    </row>
    <row r="37" spans="1:16" ht="13.75" customHeight="1">
      <c r="A37" s="191"/>
      <c r="B37" s="116">
        <v>2004</v>
      </c>
      <c r="C37" s="84">
        <v>37719.796000000002</v>
      </c>
      <c r="D37" s="84">
        <v>36017.288</v>
      </c>
      <c r="E37" s="84">
        <v>36017.288</v>
      </c>
      <c r="F37" s="84"/>
      <c r="G37" s="84">
        <v>39595.001376240602</v>
      </c>
      <c r="H37" s="84">
        <v>39456</v>
      </c>
      <c r="I37" s="84"/>
      <c r="J37" s="84">
        <v>15569.184999999999</v>
      </c>
      <c r="K37" s="84">
        <v>23858.185000000001</v>
      </c>
      <c r="L37" s="85"/>
      <c r="M37" s="72"/>
      <c r="N37" s="65"/>
      <c r="O37" s="65"/>
      <c r="P37" s="65"/>
    </row>
    <row r="38" spans="1:16" ht="12.75" customHeight="1">
      <c r="A38" s="186" t="s">
        <v>63</v>
      </c>
      <c r="B38" s="118">
        <v>2005</v>
      </c>
      <c r="C38" s="78">
        <v>37728.360999999997</v>
      </c>
      <c r="D38" s="78">
        <v>35477.834000000003</v>
      </c>
      <c r="E38" s="78">
        <v>35477.834000000003</v>
      </c>
      <c r="F38" s="78"/>
      <c r="G38" s="78">
        <v>54240.468579624103</v>
      </c>
      <c r="H38" s="78">
        <v>54025</v>
      </c>
      <c r="I38" s="78"/>
      <c r="J38" s="78">
        <v>11092.976000000001</v>
      </c>
      <c r="K38" s="78">
        <v>19878.975999999999</v>
      </c>
      <c r="L38" s="80"/>
      <c r="M38" s="72"/>
      <c r="N38" s="65"/>
      <c r="O38" s="65"/>
      <c r="P38" s="65"/>
    </row>
    <row r="39" spans="1:16" ht="13.75" customHeight="1">
      <c r="A39" s="187"/>
      <c r="B39" s="114">
        <v>2006</v>
      </c>
      <c r="C39" s="79">
        <v>40003.910000000003</v>
      </c>
      <c r="D39" s="79">
        <v>35866.902000000002</v>
      </c>
      <c r="E39" s="79">
        <v>33902.902000000002</v>
      </c>
      <c r="F39" s="79"/>
      <c r="G39" s="79">
        <v>83971</v>
      </c>
      <c r="H39" s="79">
        <v>83678</v>
      </c>
      <c r="I39" s="79"/>
      <c r="J39" s="79">
        <v>8043.6930000000002</v>
      </c>
      <c r="K39" s="79">
        <v>16162.692999999999</v>
      </c>
      <c r="L39" s="82"/>
      <c r="M39" s="72"/>
      <c r="N39" s="65"/>
      <c r="O39" s="65"/>
      <c r="P39" s="65"/>
    </row>
    <row r="40" spans="1:16" ht="13.75" customHeight="1">
      <c r="A40" s="187"/>
      <c r="B40" s="114">
        <v>2007</v>
      </c>
      <c r="C40" s="79">
        <v>41898</v>
      </c>
      <c r="D40" s="79">
        <v>36805</v>
      </c>
      <c r="E40" s="79">
        <v>30647</v>
      </c>
      <c r="F40" s="79"/>
      <c r="G40" s="79">
        <v>96827</v>
      </c>
      <c r="H40" s="79">
        <v>96458</v>
      </c>
      <c r="I40" s="79"/>
      <c r="J40" s="79">
        <v>4109</v>
      </c>
      <c r="K40" s="79">
        <v>13380</v>
      </c>
      <c r="L40" s="82"/>
      <c r="M40" s="72"/>
      <c r="N40" s="65"/>
      <c r="O40" s="65"/>
      <c r="P40" s="65"/>
    </row>
    <row r="41" spans="1:16" ht="13.75" customHeight="1">
      <c r="A41" s="187"/>
      <c r="B41" s="114">
        <v>2008</v>
      </c>
      <c r="C41" s="79">
        <v>46110</v>
      </c>
      <c r="D41" s="79">
        <v>37745</v>
      </c>
      <c r="E41" s="79">
        <v>31390</v>
      </c>
      <c r="F41" s="79"/>
      <c r="G41" s="79">
        <v>105514</v>
      </c>
      <c r="H41" s="79">
        <v>105132</v>
      </c>
      <c r="I41" s="79"/>
      <c r="J41" s="79">
        <v>-19</v>
      </c>
      <c r="K41" s="79">
        <v>10258</v>
      </c>
      <c r="L41" s="82">
        <v>-9479.9429999999993</v>
      </c>
      <c r="M41" s="72"/>
      <c r="N41" s="65"/>
      <c r="O41" s="65"/>
      <c r="P41" s="65"/>
    </row>
    <row r="42" spans="1:16" ht="13.75" customHeight="1">
      <c r="A42" s="187"/>
      <c r="B42" s="114">
        <v>2009</v>
      </c>
      <c r="C42" s="79">
        <v>61953</v>
      </c>
      <c r="D42" s="79">
        <v>50973</v>
      </c>
      <c r="E42" s="79">
        <v>43356</v>
      </c>
      <c r="F42" s="79"/>
      <c r="G42" s="79">
        <v>99515</v>
      </c>
      <c r="H42" s="79">
        <v>99068</v>
      </c>
      <c r="I42" s="79"/>
      <c r="J42" s="79">
        <v>6690</v>
      </c>
      <c r="K42" s="79">
        <v>17119</v>
      </c>
      <c r="L42" s="82">
        <v>-1711.009</v>
      </c>
      <c r="M42" s="72"/>
      <c r="N42" s="65"/>
      <c r="O42" s="65"/>
      <c r="P42" s="65"/>
    </row>
    <row r="43" spans="1:16" ht="13.75" customHeight="1">
      <c r="A43" s="187"/>
      <c r="B43" s="196">
        <v>2010</v>
      </c>
      <c r="C43" s="88">
        <v>69733</v>
      </c>
      <c r="D43" s="88">
        <v>58891</v>
      </c>
      <c r="E43" s="88">
        <v>53591</v>
      </c>
      <c r="F43" s="88"/>
      <c r="G43" s="88">
        <v>94988</v>
      </c>
      <c r="H43" s="88">
        <v>94586</v>
      </c>
      <c r="I43" s="88"/>
      <c r="J43" s="88">
        <v>15871</v>
      </c>
      <c r="K43" s="88">
        <v>26738</v>
      </c>
      <c r="L43" s="131">
        <v>5124.8950000000004</v>
      </c>
      <c r="M43" s="72"/>
      <c r="N43" s="65"/>
      <c r="O43" s="65"/>
      <c r="P43" s="126"/>
    </row>
    <row r="44" spans="1:16" ht="13.75" customHeight="1">
      <c r="A44" s="187"/>
      <c r="B44" s="114">
        <v>2011</v>
      </c>
      <c r="C44" s="79">
        <v>90245</v>
      </c>
      <c r="D44" s="79">
        <v>77290</v>
      </c>
      <c r="E44" s="79">
        <v>72420</v>
      </c>
      <c r="F44" s="79"/>
      <c r="G44" s="79">
        <v>80887</v>
      </c>
      <c r="H44" s="79">
        <v>80579</v>
      </c>
      <c r="I44" s="79"/>
      <c r="J44" s="79">
        <v>28049</v>
      </c>
      <c r="K44" s="79">
        <v>40128</v>
      </c>
      <c r="L44" s="82">
        <v>14554.494000000001</v>
      </c>
      <c r="M44" s="72"/>
      <c r="N44" s="65"/>
      <c r="O44" s="65"/>
      <c r="P44" s="65"/>
    </row>
    <row r="45" spans="1:16" ht="13.75" customHeight="1">
      <c r="A45" s="187"/>
      <c r="B45" s="114">
        <v>2012</v>
      </c>
      <c r="C45" s="79">
        <v>100534</v>
      </c>
      <c r="D45" s="79">
        <v>84168</v>
      </c>
      <c r="E45" s="79">
        <v>79635</v>
      </c>
      <c r="F45" s="79"/>
      <c r="G45" s="79">
        <v>59780</v>
      </c>
      <c r="H45" s="79">
        <v>59348</v>
      </c>
      <c r="I45" s="79"/>
      <c r="J45" s="79">
        <v>37347</v>
      </c>
      <c r="K45" s="79">
        <v>50671</v>
      </c>
      <c r="L45" s="82">
        <v>23893.395</v>
      </c>
      <c r="M45" s="72"/>
      <c r="N45" s="65"/>
      <c r="O45" s="65"/>
      <c r="P45" s="65"/>
    </row>
    <row r="46" spans="1:16" ht="13.75" customHeight="1">
      <c r="A46" s="187"/>
      <c r="B46" s="114">
        <v>2013</v>
      </c>
      <c r="C46" s="79">
        <v>100087</v>
      </c>
      <c r="D46" s="79">
        <v>84286</v>
      </c>
      <c r="E46" s="79">
        <v>77984</v>
      </c>
      <c r="F46" s="79"/>
      <c r="G46" s="79">
        <v>70011</v>
      </c>
      <c r="H46" s="79">
        <v>68071</v>
      </c>
      <c r="I46" s="79"/>
      <c r="J46" s="79">
        <v>42709</v>
      </c>
      <c r="K46" s="79">
        <v>55835</v>
      </c>
      <c r="L46" s="82">
        <v>25298.399000000001</v>
      </c>
      <c r="M46" s="72"/>
      <c r="N46" s="65"/>
      <c r="O46" s="65"/>
      <c r="P46" s="65"/>
    </row>
    <row r="47" spans="1:16" ht="13.75" customHeight="1">
      <c r="A47" s="187"/>
      <c r="B47" s="114">
        <v>2014</v>
      </c>
      <c r="C47" s="79">
        <v>103419</v>
      </c>
      <c r="D47" s="79">
        <v>88468</v>
      </c>
      <c r="E47" s="79">
        <v>81956</v>
      </c>
      <c r="F47" s="79"/>
      <c r="G47" s="79">
        <v>80697</v>
      </c>
      <c r="H47" s="79">
        <v>75486</v>
      </c>
      <c r="I47" s="79"/>
      <c r="J47" s="79">
        <v>46178</v>
      </c>
      <c r="K47" s="79">
        <v>59931</v>
      </c>
      <c r="L47" s="82">
        <v>25207.866000000002</v>
      </c>
      <c r="M47" s="72"/>
      <c r="N47" s="65"/>
      <c r="O47" s="65"/>
      <c r="P47" s="65"/>
    </row>
    <row r="48" spans="1:16" ht="13.75" customHeight="1">
      <c r="A48" s="187"/>
      <c r="B48" s="114">
        <v>2015</v>
      </c>
      <c r="C48" s="79">
        <v>112580</v>
      </c>
      <c r="D48" s="79">
        <v>93156</v>
      </c>
      <c r="E48" s="79">
        <v>86125</v>
      </c>
      <c r="F48" s="79"/>
      <c r="G48" s="79">
        <v>92236</v>
      </c>
      <c r="H48" s="79">
        <v>86454</v>
      </c>
      <c r="I48" s="79"/>
      <c r="J48" s="79">
        <v>46491</v>
      </c>
      <c r="K48" s="79">
        <v>60631</v>
      </c>
      <c r="L48" s="82">
        <v>22824.858</v>
      </c>
      <c r="M48" s="72"/>
      <c r="N48" s="65"/>
      <c r="O48" s="65"/>
      <c r="P48" s="65"/>
    </row>
    <row r="49" spans="1:16" ht="13.75" customHeight="1">
      <c r="A49" s="187"/>
      <c r="B49" s="114">
        <v>2016</v>
      </c>
      <c r="C49" s="79">
        <v>113956</v>
      </c>
      <c r="D49" s="79">
        <v>93283</v>
      </c>
      <c r="E49" s="79">
        <v>86928</v>
      </c>
      <c r="F49" s="79"/>
      <c r="G49" s="79">
        <v>95521</v>
      </c>
      <c r="H49" s="79">
        <v>89366</v>
      </c>
      <c r="I49" s="79"/>
      <c r="J49" s="79">
        <v>47268</v>
      </c>
      <c r="K49" s="79">
        <v>61880</v>
      </c>
      <c r="L49" s="82">
        <v>23192.832999999999</v>
      </c>
      <c r="M49" s="72"/>
      <c r="N49" s="65"/>
      <c r="O49" s="65"/>
      <c r="P49" s="65"/>
    </row>
    <row r="50" spans="1:16" ht="13.75" customHeight="1">
      <c r="A50" s="187"/>
      <c r="B50" s="114">
        <v>2017</v>
      </c>
      <c r="C50" s="79">
        <v>111806</v>
      </c>
      <c r="D50" s="79">
        <v>92620</v>
      </c>
      <c r="E50" s="79">
        <v>87141</v>
      </c>
      <c r="F50" s="79"/>
      <c r="G50" s="79">
        <v>116472</v>
      </c>
      <c r="H50" s="79">
        <v>110532</v>
      </c>
      <c r="I50" s="79"/>
      <c r="J50" s="79">
        <v>47466</v>
      </c>
      <c r="K50" s="79">
        <v>59480</v>
      </c>
      <c r="L50" s="82">
        <v>16248.603999999999</v>
      </c>
      <c r="M50" s="72"/>
      <c r="N50" s="65"/>
      <c r="O50" s="65"/>
      <c r="P50" s="65"/>
    </row>
    <row r="51" spans="1:16" ht="13.75" customHeight="1">
      <c r="A51" s="187"/>
      <c r="B51" s="114">
        <v>2018</v>
      </c>
      <c r="C51" s="91">
        <v>115652</v>
      </c>
      <c r="D51" s="91">
        <v>95437</v>
      </c>
      <c r="E51" s="91">
        <v>88053</v>
      </c>
      <c r="F51" s="91"/>
      <c r="G51" s="91">
        <v>135637</v>
      </c>
      <c r="H51" s="91">
        <v>129644</v>
      </c>
      <c r="I51" s="91"/>
      <c r="J51" s="91">
        <v>45246</v>
      </c>
      <c r="K51" s="91">
        <v>57495</v>
      </c>
      <c r="L51" s="90">
        <v>11218.778</v>
      </c>
      <c r="M51" s="72"/>
      <c r="N51" s="65"/>
      <c r="O51" s="65"/>
      <c r="P51" s="65"/>
    </row>
    <row r="52" spans="1:16" ht="13.75" customHeight="1">
      <c r="A52" s="187"/>
      <c r="B52" s="200">
        <v>2019</v>
      </c>
      <c r="C52" s="132">
        <v>110248</v>
      </c>
      <c r="D52" s="132">
        <v>90930</v>
      </c>
      <c r="E52" s="132">
        <v>84449</v>
      </c>
      <c r="F52" s="132"/>
      <c r="G52" s="132">
        <v>143339</v>
      </c>
      <c r="H52" s="132">
        <v>136949</v>
      </c>
      <c r="I52" s="132"/>
      <c r="J52" s="132">
        <v>43891</v>
      </c>
      <c r="K52" s="133">
        <v>57736</v>
      </c>
      <c r="L52" s="93">
        <v>5432.2860000000001</v>
      </c>
      <c r="M52" s="72"/>
      <c r="N52" s="65"/>
      <c r="O52" s="65"/>
      <c r="P52" s="65"/>
    </row>
    <row r="53" spans="1:16" ht="13.75" customHeight="1">
      <c r="A53" s="187"/>
      <c r="B53" s="200">
        <v>2020</v>
      </c>
      <c r="C53" s="132">
        <v>152717</v>
      </c>
      <c r="D53" s="132">
        <v>124145</v>
      </c>
      <c r="E53" s="132">
        <v>102257</v>
      </c>
      <c r="F53" s="134"/>
      <c r="G53" s="132">
        <v>115943</v>
      </c>
      <c r="H53" s="134">
        <v>110320</v>
      </c>
      <c r="I53" s="132"/>
      <c r="J53" s="135">
        <f>124145-102169+46843</f>
        <v>68819</v>
      </c>
      <c r="K53" s="136">
        <v>83375</v>
      </c>
      <c r="L53" s="93">
        <v>35710.485999999997</v>
      </c>
      <c r="M53" s="72"/>
      <c r="N53" s="65"/>
      <c r="O53" s="65"/>
      <c r="P53" s="65"/>
    </row>
    <row r="54" spans="1:16" ht="13.75" customHeight="1">
      <c r="A54" s="187"/>
      <c r="B54" s="200">
        <v>2021</v>
      </c>
      <c r="C54" s="132">
        <v>162560</v>
      </c>
      <c r="D54" s="132">
        <v>131256</v>
      </c>
      <c r="E54" s="132">
        <v>100835</v>
      </c>
      <c r="F54" s="137"/>
      <c r="G54" s="132">
        <v>157193</v>
      </c>
      <c r="H54" s="137">
        <v>151469</v>
      </c>
      <c r="I54" s="132"/>
      <c r="J54" s="138">
        <v>83352</v>
      </c>
      <c r="K54" s="96">
        <v>102080</v>
      </c>
      <c r="L54" s="93">
        <v>35921</v>
      </c>
      <c r="M54" s="72"/>
      <c r="N54" s="65"/>
      <c r="O54" s="65"/>
      <c r="P54" s="65"/>
    </row>
    <row r="55" spans="1:16" ht="13.75" customHeight="1">
      <c r="A55" s="187"/>
      <c r="B55" s="200">
        <v>2022</v>
      </c>
      <c r="C55" s="132">
        <v>203965</v>
      </c>
      <c r="D55" s="132">
        <v>164038</v>
      </c>
      <c r="E55" s="132">
        <v>118950</v>
      </c>
      <c r="F55" s="137"/>
      <c r="G55" s="132">
        <v>174319</v>
      </c>
      <c r="H55" s="137">
        <v>167036</v>
      </c>
      <c r="I55" s="132"/>
      <c r="J55" s="138">
        <v>102770</v>
      </c>
      <c r="K55" s="96">
        <v>128873</v>
      </c>
      <c r="L55" s="93">
        <v>61850</v>
      </c>
      <c r="M55" s="72"/>
      <c r="N55" s="65"/>
      <c r="O55" s="65"/>
      <c r="P55" s="65"/>
    </row>
    <row r="56" spans="1:16" ht="13.75" customHeight="1">
      <c r="A56" s="187"/>
      <c r="B56" s="200" t="s">
        <v>120</v>
      </c>
      <c r="C56" s="132">
        <v>226755</v>
      </c>
      <c r="D56" s="132"/>
      <c r="E56" s="132">
        <v>135789</v>
      </c>
      <c r="F56" s="137"/>
      <c r="G56" s="132">
        <v>191472</v>
      </c>
      <c r="H56" s="137">
        <v>183514</v>
      </c>
      <c r="I56" s="132"/>
      <c r="J56" s="138"/>
      <c r="K56" s="96">
        <v>155273</v>
      </c>
      <c r="L56" s="93">
        <v>71367</v>
      </c>
      <c r="M56" s="72"/>
      <c r="N56" s="65"/>
      <c r="O56" s="65"/>
      <c r="P56" s="65"/>
    </row>
    <row r="57" spans="1:16" ht="13.75" customHeight="1">
      <c r="A57" s="188"/>
      <c r="B57" s="97">
        <v>2024</v>
      </c>
      <c r="C57" s="98">
        <v>250943</v>
      </c>
      <c r="D57" s="98"/>
      <c r="E57" s="98">
        <v>175966</v>
      </c>
      <c r="F57" s="99"/>
      <c r="G57" s="98">
        <v>191049</v>
      </c>
      <c r="H57" s="99">
        <v>181818</v>
      </c>
      <c r="I57" s="98"/>
      <c r="J57" s="99"/>
      <c r="K57" s="99">
        <v>175464</v>
      </c>
      <c r="L57" s="100">
        <v>82197</v>
      </c>
      <c r="M57" s="72"/>
      <c r="N57" s="88"/>
      <c r="O57" s="65"/>
      <c r="P57" s="65"/>
    </row>
    <row r="58" spans="1:16" ht="14.05" customHeight="1">
      <c r="A58" s="139"/>
      <c r="B58" s="201" t="s">
        <v>121</v>
      </c>
      <c r="C58" s="139"/>
      <c r="D58" s="139"/>
      <c r="E58" s="139"/>
      <c r="F58" s="139"/>
      <c r="G58" s="139"/>
      <c r="H58" s="139"/>
      <c r="I58" s="139"/>
      <c r="J58" s="139"/>
      <c r="K58" s="139"/>
      <c r="L58" s="139"/>
      <c r="M58" s="65"/>
      <c r="N58" s="65"/>
      <c r="O58" s="65"/>
      <c r="P58" s="65"/>
    </row>
    <row r="59" spans="1:16" ht="13.75" customHeight="1">
      <c r="A59" s="67"/>
      <c r="B59" s="197"/>
      <c r="C59" s="67"/>
      <c r="D59" s="67"/>
      <c r="E59" s="67"/>
      <c r="F59" s="67"/>
      <c r="G59" s="67"/>
      <c r="H59" s="67"/>
      <c r="I59" s="67"/>
      <c r="J59" s="67"/>
      <c r="K59" s="67"/>
      <c r="L59" s="67"/>
      <c r="M59" s="65"/>
      <c r="N59" s="65"/>
      <c r="O59" s="65"/>
      <c r="P59" s="65"/>
    </row>
    <row r="60" spans="1:16" ht="14.05" customHeight="1">
      <c r="A60" s="68" t="s">
        <v>87</v>
      </c>
      <c r="B60" s="198"/>
      <c r="C60" s="178" t="s">
        <v>109</v>
      </c>
      <c r="D60" s="179"/>
      <c r="E60" s="179"/>
      <c r="F60" s="127"/>
      <c r="G60" s="69" t="s">
        <v>110</v>
      </c>
      <c r="H60" s="70"/>
      <c r="I60" s="127"/>
      <c r="J60" s="178" t="s">
        <v>111</v>
      </c>
      <c r="K60" s="179"/>
      <c r="L60" s="180"/>
      <c r="M60" s="72"/>
      <c r="N60" s="65"/>
      <c r="O60" s="65"/>
      <c r="P60" s="65"/>
    </row>
    <row r="61" spans="1:16" ht="42" customHeight="1">
      <c r="A61" s="73"/>
      <c r="B61" s="199"/>
      <c r="C61" s="128" t="s">
        <v>112</v>
      </c>
      <c r="D61" s="128" t="s">
        <v>113</v>
      </c>
      <c r="E61" s="128" t="s">
        <v>114</v>
      </c>
      <c r="F61" s="129"/>
      <c r="G61" s="128" t="s">
        <v>115</v>
      </c>
      <c r="H61" s="128" t="s">
        <v>116</v>
      </c>
      <c r="I61" s="129"/>
      <c r="J61" s="128" t="s">
        <v>117</v>
      </c>
      <c r="K61" s="128" t="s">
        <v>118</v>
      </c>
      <c r="L61" s="130" t="s">
        <v>122</v>
      </c>
      <c r="M61" s="72"/>
      <c r="N61" s="65"/>
      <c r="O61" s="65"/>
      <c r="P61" s="65"/>
    </row>
    <row r="62" spans="1:16" ht="12.75" customHeight="1">
      <c r="A62" s="181" t="s">
        <v>45</v>
      </c>
      <c r="B62" s="118">
        <v>1972</v>
      </c>
      <c r="C62" s="108"/>
      <c r="D62" s="108"/>
      <c r="E62" s="108"/>
      <c r="F62" s="108"/>
      <c r="G62" s="108"/>
      <c r="H62" s="108"/>
      <c r="I62" s="108"/>
      <c r="J62" s="108"/>
      <c r="K62" s="108"/>
      <c r="L62" s="110"/>
      <c r="M62" s="72"/>
      <c r="N62" s="65"/>
      <c r="O62" s="65"/>
      <c r="P62" s="65"/>
    </row>
    <row r="63" spans="1:16" ht="13.75" customHeight="1">
      <c r="A63" s="182"/>
      <c r="B63" s="114">
        <v>1973</v>
      </c>
      <c r="C63" s="109"/>
      <c r="D63" s="109"/>
      <c r="E63" s="109"/>
      <c r="F63" s="109"/>
      <c r="G63" s="109"/>
      <c r="H63" s="109"/>
      <c r="I63" s="109"/>
      <c r="J63" s="109"/>
      <c r="K63" s="109"/>
      <c r="L63" s="111"/>
      <c r="M63" s="72"/>
      <c r="N63" s="65"/>
      <c r="O63" s="65"/>
      <c r="P63" s="65"/>
    </row>
    <row r="64" spans="1:16" ht="13.75" customHeight="1">
      <c r="A64" s="182"/>
      <c r="B64" s="114">
        <v>1974</v>
      </c>
      <c r="C64" s="109"/>
      <c r="D64" s="109"/>
      <c r="E64" s="109"/>
      <c r="F64" s="109"/>
      <c r="G64" s="109"/>
      <c r="H64" s="109"/>
      <c r="I64" s="109"/>
      <c r="J64" s="109"/>
      <c r="K64" s="109"/>
      <c r="L64" s="111"/>
      <c r="M64" s="72"/>
      <c r="N64" s="65"/>
      <c r="O64" s="65"/>
      <c r="P64" s="65"/>
    </row>
    <row r="65" spans="1:16" ht="13.75" customHeight="1">
      <c r="A65" s="182"/>
      <c r="B65" s="114">
        <v>1975</v>
      </c>
      <c r="C65" s="109"/>
      <c r="D65" s="109"/>
      <c r="E65" s="109"/>
      <c r="F65" s="109"/>
      <c r="G65" s="109"/>
      <c r="H65" s="109"/>
      <c r="I65" s="109"/>
      <c r="J65" s="109"/>
      <c r="K65" s="109"/>
      <c r="L65" s="111"/>
      <c r="M65" s="72"/>
      <c r="N65" s="65"/>
      <c r="O65" s="65"/>
      <c r="P65" s="65"/>
    </row>
    <row r="66" spans="1:16" ht="13.75" customHeight="1">
      <c r="A66" s="182"/>
      <c r="B66" s="114">
        <v>1976</v>
      </c>
      <c r="C66" s="109"/>
      <c r="D66" s="109"/>
      <c r="E66" s="109"/>
      <c r="F66" s="109"/>
      <c r="G66" s="109"/>
      <c r="H66" s="109"/>
      <c r="I66" s="109"/>
      <c r="J66" s="109"/>
      <c r="K66" s="109"/>
      <c r="L66" s="111"/>
      <c r="M66" s="72"/>
      <c r="N66" s="65"/>
      <c r="O66" s="65"/>
      <c r="P66" s="65"/>
    </row>
    <row r="67" spans="1:16" ht="13.75" customHeight="1">
      <c r="A67" s="182"/>
      <c r="B67" s="114">
        <v>1977</v>
      </c>
      <c r="C67" s="109"/>
      <c r="D67" s="109"/>
      <c r="E67" s="109"/>
      <c r="F67" s="109"/>
      <c r="G67" s="109"/>
      <c r="H67" s="109"/>
      <c r="I67" s="109"/>
      <c r="J67" s="109"/>
      <c r="K67" s="109"/>
      <c r="L67" s="111"/>
      <c r="M67" s="72"/>
      <c r="N67" s="65"/>
      <c r="O67" s="65"/>
      <c r="P67" s="65"/>
    </row>
    <row r="68" spans="1:16" ht="13.75" customHeight="1">
      <c r="A68" s="182"/>
      <c r="B68" s="114">
        <v>1978</v>
      </c>
      <c r="C68" s="109"/>
      <c r="D68" s="109"/>
      <c r="E68" s="109"/>
      <c r="F68" s="109"/>
      <c r="G68" s="109"/>
      <c r="H68" s="109"/>
      <c r="I68" s="109"/>
      <c r="J68" s="109"/>
      <c r="K68" s="109"/>
      <c r="L68" s="111"/>
      <c r="M68" s="72"/>
      <c r="N68" s="65"/>
      <c r="O68" s="65"/>
      <c r="P68" s="65"/>
    </row>
    <row r="69" spans="1:16" ht="13.75" customHeight="1">
      <c r="A69" s="182"/>
      <c r="B69" s="114">
        <v>1979</v>
      </c>
      <c r="C69" s="109"/>
      <c r="D69" s="109"/>
      <c r="E69" s="109"/>
      <c r="F69" s="109"/>
      <c r="G69" s="109"/>
      <c r="H69" s="109"/>
      <c r="I69" s="109"/>
      <c r="J69" s="109"/>
      <c r="K69" s="109"/>
      <c r="L69" s="111"/>
      <c r="M69" s="72"/>
      <c r="N69" s="65"/>
      <c r="O69" s="65"/>
      <c r="P69" s="65"/>
    </row>
    <row r="70" spans="1:16" ht="13.75" customHeight="1">
      <c r="A70" s="182"/>
      <c r="B70" s="114">
        <v>1980</v>
      </c>
      <c r="C70" s="109"/>
      <c r="D70" s="109"/>
      <c r="E70" s="109"/>
      <c r="F70" s="109"/>
      <c r="G70" s="109"/>
      <c r="H70" s="109"/>
      <c r="I70" s="109"/>
      <c r="J70" s="109"/>
      <c r="K70" s="109"/>
      <c r="L70" s="111"/>
      <c r="M70" s="72"/>
      <c r="N70" s="65"/>
      <c r="O70" s="65"/>
      <c r="P70" s="65"/>
    </row>
    <row r="71" spans="1:16" ht="13.75" customHeight="1">
      <c r="A71" s="182"/>
      <c r="B71" s="114">
        <v>1981</v>
      </c>
      <c r="C71" s="109"/>
      <c r="D71" s="109"/>
      <c r="E71" s="109"/>
      <c r="F71" s="109"/>
      <c r="G71" s="109"/>
      <c r="H71" s="109"/>
      <c r="I71" s="109"/>
      <c r="J71" s="109"/>
      <c r="K71" s="109"/>
      <c r="L71" s="111"/>
      <c r="M71" s="72"/>
      <c r="N71" s="65"/>
      <c r="O71" s="65"/>
      <c r="P71" s="65"/>
    </row>
    <row r="72" spans="1:16" ht="13.75" customHeight="1">
      <c r="A72" s="182"/>
      <c r="B72" s="114">
        <v>1982</v>
      </c>
      <c r="C72" s="109"/>
      <c r="D72" s="109"/>
      <c r="E72" s="109"/>
      <c r="F72" s="109"/>
      <c r="G72" s="109"/>
      <c r="H72" s="109"/>
      <c r="I72" s="109"/>
      <c r="J72" s="109"/>
      <c r="K72" s="109"/>
      <c r="L72" s="111"/>
      <c r="M72" s="72"/>
      <c r="N72" s="65"/>
      <c r="O72" s="65"/>
      <c r="P72" s="65"/>
    </row>
    <row r="73" spans="1:16" ht="13.75" customHeight="1">
      <c r="A73" s="182"/>
      <c r="B73" s="114">
        <v>1983</v>
      </c>
      <c r="C73" s="109"/>
      <c r="D73" s="109"/>
      <c r="E73" s="109"/>
      <c r="F73" s="109"/>
      <c r="G73" s="109"/>
      <c r="H73" s="109"/>
      <c r="I73" s="109"/>
      <c r="J73" s="109"/>
      <c r="K73" s="109"/>
      <c r="L73" s="111"/>
      <c r="M73" s="72"/>
      <c r="N73" s="65"/>
      <c r="O73" s="65"/>
      <c r="P73" s="65"/>
    </row>
    <row r="74" spans="1:16" ht="13.75" customHeight="1">
      <c r="A74" s="182"/>
      <c r="B74" s="114">
        <v>1984</v>
      </c>
      <c r="C74" s="109"/>
      <c r="D74" s="109"/>
      <c r="E74" s="109"/>
      <c r="F74" s="109"/>
      <c r="G74" s="109"/>
      <c r="H74" s="109"/>
      <c r="I74" s="109"/>
      <c r="J74" s="109"/>
      <c r="K74" s="109"/>
      <c r="L74" s="111"/>
      <c r="M74" s="72"/>
      <c r="N74" s="65"/>
      <c r="O74" s="65"/>
      <c r="P74" s="65"/>
    </row>
    <row r="75" spans="1:16" ht="13.75" customHeight="1">
      <c r="A75" s="182"/>
      <c r="B75" s="114">
        <v>1985</v>
      </c>
      <c r="C75" s="109"/>
      <c r="D75" s="109"/>
      <c r="E75" s="109"/>
      <c r="F75" s="109"/>
      <c r="G75" s="109"/>
      <c r="H75" s="109"/>
      <c r="I75" s="109"/>
      <c r="J75" s="109"/>
      <c r="K75" s="109"/>
      <c r="L75" s="111"/>
      <c r="M75" s="72"/>
      <c r="N75" s="65"/>
      <c r="O75" s="65"/>
      <c r="P75" s="65"/>
    </row>
    <row r="76" spans="1:16" ht="13.75" customHeight="1">
      <c r="A76" s="182"/>
      <c r="B76" s="114">
        <v>1986</v>
      </c>
      <c r="C76" s="109"/>
      <c r="D76" s="109"/>
      <c r="E76" s="109"/>
      <c r="F76" s="109"/>
      <c r="G76" s="109"/>
      <c r="H76" s="109"/>
      <c r="I76" s="109"/>
      <c r="J76" s="109"/>
      <c r="K76" s="109"/>
      <c r="L76" s="111"/>
      <c r="M76" s="72"/>
      <c r="N76" s="65"/>
      <c r="O76" s="65"/>
      <c r="P76" s="65"/>
    </row>
    <row r="77" spans="1:16" ht="13.75" customHeight="1">
      <c r="A77" s="182"/>
      <c r="B77" s="114">
        <v>1987</v>
      </c>
      <c r="C77" s="109"/>
      <c r="D77" s="109"/>
      <c r="E77" s="109"/>
      <c r="F77" s="109"/>
      <c r="G77" s="109"/>
      <c r="H77" s="109"/>
      <c r="I77" s="109"/>
      <c r="J77" s="109"/>
      <c r="K77" s="109"/>
      <c r="L77" s="111"/>
      <c r="M77" s="72"/>
      <c r="N77" s="65"/>
      <c r="O77" s="65"/>
      <c r="P77" s="65"/>
    </row>
    <row r="78" spans="1:16" ht="13.75" customHeight="1">
      <c r="A78" s="182"/>
      <c r="B78" s="114">
        <v>1988</v>
      </c>
      <c r="C78" s="109"/>
      <c r="D78" s="109"/>
      <c r="E78" s="109"/>
      <c r="F78" s="109"/>
      <c r="G78" s="109"/>
      <c r="H78" s="109"/>
      <c r="I78" s="109"/>
      <c r="J78" s="109"/>
      <c r="K78" s="109"/>
      <c r="L78" s="111"/>
      <c r="M78" s="72"/>
      <c r="N78" s="65"/>
      <c r="O78" s="65"/>
      <c r="P78" s="65"/>
    </row>
    <row r="79" spans="1:16" ht="13.75" customHeight="1">
      <c r="A79" s="183"/>
      <c r="B79" s="116">
        <v>1989</v>
      </c>
      <c r="C79" s="112"/>
      <c r="D79" s="112"/>
      <c r="E79" s="112"/>
      <c r="F79" s="112"/>
      <c r="G79" s="112"/>
      <c r="H79" s="112"/>
      <c r="I79" s="112"/>
      <c r="J79" s="112"/>
      <c r="K79" s="112"/>
      <c r="L79" s="113"/>
      <c r="M79" s="72"/>
      <c r="N79" s="65"/>
      <c r="O79" s="65"/>
      <c r="P79" s="65"/>
    </row>
    <row r="80" spans="1:16" ht="12.75" customHeight="1">
      <c r="A80" s="181" t="s">
        <v>49</v>
      </c>
      <c r="B80" s="118">
        <v>1990</v>
      </c>
      <c r="C80" s="108"/>
      <c r="D80" s="108"/>
      <c r="E80" s="108"/>
      <c r="F80" s="108"/>
      <c r="G80" s="108"/>
      <c r="H80" s="108"/>
      <c r="I80" s="108"/>
      <c r="J80" s="108"/>
      <c r="K80" s="108"/>
      <c r="L80" s="110"/>
      <c r="M80" s="72"/>
      <c r="N80" s="65"/>
      <c r="O80" s="65"/>
      <c r="P80" s="65"/>
    </row>
    <row r="81" spans="1:16" ht="13.75" customHeight="1">
      <c r="A81" s="182"/>
      <c r="B81" s="114">
        <v>1991</v>
      </c>
      <c r="C81" s="109"/>
      <c r="D81" s="109"/>
      <c r="E81" s="109"/>
      <c r="F81" s="109"/>
      <c r="G81" s="109"/>
      <c r="H81" s="109"/>
      <c r="I81" s="109"/>
      <c r="J81" s="109"/>
      <c r="K81" s="109"/>
      <c r="L81" s="111"/>
      <c r="M81" s="72"/>
      <c r="N81" s="65"/>
      <c r="O81" s="65"/>
      <c r="P81" s="65"/>
    </row>
    <row r="82" spans="1:16" ht="13.75" customHeight="1">
      <c r="A82" s="182"/>
      <c r="B82" s="114">
        <v>1992</v>
      </c>
      <c r="C82" s="114"/>
      <c r="D82" s="62">
        <f>ROUND(D25*1000000/Population!$C25,0)</f>
        <v>13401</v>
      </c>
      <c r="E82" s="62">
        <f>ROUND(E25*1000000/Population!$C25,0)</f>
        <v>13401</v>
      </c>
      <c r="F82" s="114"/>
      <c r="G82" s="114"/>
      <c r="H82" s="114"/>
      <c r="I82" s="114"/>
      <c r="J82" s="62">
        <f>ROUND(J25*1000000/Population!$C25,0)</f>
        <v>10929</v>
      </c>
      <c r="K82" s="114"/>
      <c r="L82" s="62">
        <f>ROUND(L25*1000000/Population!$C25,0)</f>
        <v>0</v>
      </c>
      <c r="M82" s="65"/>
      <c r="N82" s="65"/>
      <c r="O82" s="65"/>
      <c r="P82" s="65"/>
    </row>
    <row r="83" spans="1:16" ht="13.75" customHeight="1">
      <c r="A83" s="183"/>
      <c r="B83" s="116">
        <v>1993</v>
      </c>
      <c r="C83" s="116"/>
      <c r="D83" s="62">
        <f>ROUND(D26*1000000/Population!$C26,0)</f>
        <v>13366</v>
      </c>
      <c r="E83" s="62">
        <f>ROUND(E26*1000000/Population!$C26,0)</f>
        <v>13366</v>
      </c>
      <c r="F83" s="116"/>
      <c r="G83" s="116"/>
      <c r="H83" s="116"/>
      <c r="I83" s="116"/>
      <c r="J83" s="62">
        <f>ROUND(J26*1000000/Population!$C26,0)</f>
        <v>10472</v>
      </c>
      <c r="K83" s="116"/>
      <c r="L83" s="62">
        <f>ROUND(L26*1000000/Population!$C26,0)</f>
        <v>0</v>
      </c>
      <c r="M83" s="65"/>
      <c r="N83" s="65"/>
      <c r="O83" s="65"/>
      <c r="P83" s="65"/>
    </row>
    <row r="84" spans="1:16" ht="12.75" customHeight="1">
      <c r="A84" s="189" t="s">
        <v>58</v>
      </c>
      <c r="B84" s="118">
        <v>1994</v>
      </c>
      <c r="C84" s="62">
        <f>ROUND(C27*1000000/Population!$C27,0)</f>
        <v>13309</v>
      </c>
      <c r="D84" s="62">
        <f>ROUND(D27*1000000/Population!$C27,0)</f>
        <v>12907</v>
      </c>
      <c r="E84" s="62">
        <f>ROUND(E27*1000000/Population!$C27,0)</f>
        <v>12907</v>
      </c>
      <c r="F84" s="118"/>
      <c r="G84" s="62">
        <f>ROUND(G27*1000000/Population!$C27,0)</f>
        <v>-916</v>
      </c>
      <c r="H84" s="118"/>
      <c r="I84" s="118"/>
      <c r="J84" s="62">
        <f>ROUND(J27*1000000/Population!$C27,0)</f>
        <v>9848</v>
      </c>
      <c r="K84" s="118"/>
      <c r="L84" s="62">
        <f>ROUND(L27*1000000/Population!$C27,0)</f>
        <v>0</v>
      </c>
      <c r="M84" s="65"/>
      <c r="N84" s="65"/>
      <c r="O84" s="65"/>
      <c r="P84" s="65"/>
    </row>
    <row r="85" spans="1:16" ht="13.75" customHeight="1">
      <c r="A85" s="190"/>
      <c r="B85" s="114">
        <v>1995</v>
      </c>
      <c r="C85" s="62">
        <f>ROUND(C28*1000000/Population!$C28,0)</f>
        <v>12651</v>
      </c>
      <c r="D85" s="62">
        <f>ROUND(D28*1000000/Population!$C28,0)</f>
        <v>12208</v>
      </c>
      <c r="E85" s="62">
        <f>ROUND(E28*1000000/Population!$C28,0)</f>
        <v>12208</v>
      </c>
      <c r="F85" s="114"/>
      <c r="G85" s="62">
        <f>ROUND(G28*1000000/Population!$C28,0)</f>
        <v>394</v>
      </c>
      <c r="H85" s="114"/>
      <c r="I85" s="114"/>
      <c r="J85" s="62">
        <f>ROUND(J28*1000000/Population!$C28,0)</f>
        <v>9039</v>
      </c>
      <c r="K85" s="114"/>
      <c r="L85" s="62">
        <f>ROUND(L28*1000000/Population!$C28,0)</f>
        <v>0</v>
      </c>
      <c r="M85" s="65"/>
      <c r="N85" s="65"/>
      <c r="O85" s="65"/>
      <c r="P85" s="65"/>
    </row>
    <row r="86" spans="1:16" ht="13.75" customHeight="1">
      <c r="A86" s="190"/>
      <c r="B86" s="114">
        <v>1996</v>
      </c>
      <c r="C86" s="62">
        <f>ROUND(C29*1000000/Population!$C29,0)</f>
        <v>11784</v>
      </c>
      <c r="D86" s="62">
        <f>ROUND(D29*1000000/Population!$C29,0)</f>
        <v>11308</v>
      </c>
      <c r="E86" s="62">
        <f>ROUND(E29*1000000/Population!$C29,0)</f>
        <v>11308</v>
      </c>
      <c r="F86" s="114"/>
      <c r="G86" s="62">
        <f>ROUND(G29*1000000/Population!$C29,0)</f>
        <v>2157</v>
      </c>
      <c r="H86" s="114"/>
      <c r="I86" s="114"/>
      <c r="J86" s="62">
        <f>ROUND(J29*1000000/Population!$C29,0)</f>
        <v>7823</v>
      </c>
      <c r="K86" s="114"/>
      <c r="L86" s="62">
        <f>ROUND(L29*1000000/Population!$C29,0)</f>
        <v>0</v>
      </c>
      <c r="M86" s="65"/>
      <c r="N86" s="65"/>
      <c r="O86" s="65"/>
      <c r="P86" s="65"/>
    </row>
    <row r="87" spans="1:16" ht="13.75" customHeight="1">
      <c r="A87" s="190"/>
      <c r="B87" s="114">
        <v>1997</v>
      </c>
      <c r="C87" s="62">
        <f>ROUND(C30*1000000/Population!$C30,0)</f>
        <v>10364</v>
      </c>
      <c r="D87" s="62">
        <f>ROUND(D30*1000000/Population!$C30,0)</f>
        <v>9638</v>
      </c>
      <c r="E87" s="62">
        <f>ROUND(E30*1000000/Population!$C30,0)</f>
        <v>9638</v>
      </c>
      <c r="F87" s="114"/>
      <c r="G87" s="62">
        <f>ROUND(G30*1000000/Population!$C30,0)</f>
        <v>3236</v>
      </c>
      <c r="H87" s="114"/>
      <c r="I87" s="114"/>
      <c r="J87" s="62">
        <f>ROUND(J30*1000000/Population!$C30,0)</f>
        <v>6799</v>
      </c>
      <c r="K87" s="114"/>
      <c r="L87" s="62">
        <f>ROUND(L30*1000000/Population!$C30,0)</f>
        <v>0</v>
      </c>
      <c r="M87" s="65"/>
      <c r="N87" s="65"/>
      <c r="O87" s="65"/>
      <c r="P87" s="65"/>
    </row>
    <row r="88" spans="1:16" ht="13.75" customHeight="1">
      <c r="A88" s="190"/>
      <c r="B88" s="114">
        <v>1998</v>
      </c>
      <c r="C88" s="62">
        <f>ROUND(C31*1000000/Population!$C31,0)</f>
        <v>10680</v>
      </c>
      <c r="D88" s="62">
        <f>ROUND(D31*1000000/Population!$C31,0)</f>
        <v>10123</v>
      </c>
      <c r="E88" s="62">
        <f>ROUND(E31*1000000/Population!$C31,0)</f>
        <v>10123</v>
      </c>
      <c r="F88" s="114"/>
      <c r="G88" s="62">
        <f>ROUND(G31*1000000/Population!$C31,0)</f>
        <v>3834</v>
      </c>
      <c r="H88" s="114"/>
      <c r="I88" s="114"/>
      <c r="J88" s="62">
        <f>ROUND(J31*1000000/Population!$C31,0)</f>
        <v>6482</v>
      </c>
      <c r="K88" s="114"/>
      <c r="L88" s="62">
        <f>ROUND(L31*1000000/Population!$C31,0)</f>
        <v>0</v>
      </c>
      <c r="M88" s="65"/>
      <c r="N88" s="65"/>
      <c r="O88" s="65"/>
      <c r="P88" s="65"/>
    </row>
    <row r="89" spans="1:16" ht="13.75" customHeight="1">
      <c r="A89" s="190"/>
      <c r="B89" s="114">
        <v>1999</v>
      </c>
      <c r="C89" s="62">
        <f>ROUND(C32*1000000/Population!$C32,0)</f>
        <v>10116</v>
      </c>
      <c r="D89" s="62">
        <f>ROUND(D32*1000000/Population!$C32,0)</f>
        <v>9748</v>
      </c>
      <c r="E89" s="62">
        <f>ROUND(E32*1000000/Population!$C32,0)</f>
        <v>9748</v>
      </c>
      <c r="F89" s="114"/>
      <c r="G89" s="62">
        <f>ROUND(G32*1000000/Population!$C32,0)</f>
        <v>2820</v>
      </c>
      <c r="H89" s="114"/>
      <c r="I89" s="114"/>
      <c r="J89" s="62">
        <f>ROUND(J32*1000000/Population!$C32,0)</f>
        <v>5820</v>
      </c>
      <c r="K89" s="114"/>
      <c r="L89" s="62">
        <f>ROUND(L32*1000000/Population!$C32,0)</f>
        <v>0</v>
      </c>
      <c r="M89" s="65"/>
      <c r="N89" s="65"/>
      <c r="O89" s="65"/>
      <c r="P89" s="65"/>
    </row>
    <row r="90" spans="1:16" ht="13.75" customHeight="1">
      <c r="A90" s="190"/>
      <c r="B90" s="114">
        <v>2000</v>
      </c>
      <c r="C90" s="62">
        <f>ROUND(C33*1000000/Population!$C33,0)</f>
        <v>9751</v>
      </c>
      <c r="D90" s="62">
        <f>ROUND(D33*1000000/Population!$C33,0)</f>
        <v>9505</v>
      </c>
      <c r="E90" s="62">
        <f>ROUND(E33*1000000/Population!$C33,0)</f>
        <v>9505</v>
      </c>
      <c r="F90" s="114"/>
      <c r="G90" s="62">
        <f>ROUND(G33*1000000/Population!$C33,0)</f>
        <v>3275</v>
      </c>
      <c r="H90" s="114"/>
      <c r="I90" s="114"/>
      <c r="J90" s="62">
        <f>ROUND(J33*1000000/Population!$C33,0)</f>
        <v>5690</v>
      </c>
      <c r="K90" s="114"/>
      <c r="L90" s="62">
        <f>ROUND(L33*1000000/Population!$C33,0)</f>
        <v>0</v>
      </c>
      <c r="M90" s="65"/>
      <c r="N90" s="65"/>
      <c r="O90" s="65"/>
      <c r="P90" s="65"/>
    </row>
    <row r="91" spans="1:16" ht="13.75" customHeight="1">
      <c r="A91" s="190"/>
      <c r="B91" s="114">
        <v>2001</v>
      </c>
      <c r="C91" s="62">
        <f>ROUND(C34*1000000/Population!$C34,0)</f>
        <v>9851</v>
      </c>
      <c r="D91" s="62">
        <f>ROUND(D34*1000000/Population!$C34,0)</f>
        <v>9609</v>
      </c>
      <c r="E91" s="62">
        <f>ROUND(E34*1000000/Population!$C34,0)</f>
        <v>9609</v>
      </c>
      <c r="F91" s="114"/>
      <c r="G91" s="62">
        <f>ROUND(G34*1000000/Population!$C34,0)</f>
        <v>3991</v>
      </c>
      <c r="H91" s="114"/>
      <c r="I91" s="114"/>
      <c r="J91" s="62">
        <f>ROUND(J34*1000000/Population!$C34,0)</f>
        <v>5243</v>
      </c>
      <c r="K91" s="114"/>
      <c r="L91" s="62">
        <f>ROUND(L34*1000000/Population!$C34,0)</f>
        <v>0</v>
      </c>
      <c r="M91" s="65"/>
      <c r="N91" s="65"/>
      <c r="O91" s="65"/>
      <c r="P91" s="65"/>
    </row>
    <row r="92" spans="1:16" ht="13.75" customHeight="1">
      <c r="A92" s="190"/>
      <c r="B92" s="114">
        <v>2002</v>
      </c>
      <c r="C92" s="62">
        <f>ROUND(C35*1000000/Population!$C35,0)</f>
        <v>9831</v>
      </c>
      <c r="D92" s="62">
        <f>ROUND(D35*1000000/Population!$C35,0)</f>
        <v>9361</v>
      </c>
      <c r="E92" s="62">
        <f>ROUND(E35*1000000/Population!$C35,0)</f>
        <v>9361</v>
      </c>
      <c r="F92" s="114"/>
      <c r="G92" s="62">
        <f>ROUND(G35*1000000/Population!$C35,0)</f>
        <v>5829</v>
      </c>
      <c r="H92" s="62">
        <f>ROUND(H35*1000000/Population!$C35,0)</f>
        <v>5802</v>
      </c>
      <c r="I92" s="114"/>
      <c r="J92" s="62">
        <f>ROUND(J35*1000000/Population!$C35,0)</f>
        <v>5023</v>
      </c>
      <c r="K92" s="114"/>
      <c r="L92" s="62">
        <f>ROUND(L35*1000000/Population!$C35,0)</f>
        <v>0</v>
      </c>
      <c r="M92" s="65"/>
      <c r="N92" s="65"/>
      <c r="O92" s="65"/>
      <c r="P92" s="65"/>
    </row>
    <row r="93" spans="1:16" ht="13.75" customHeight="1">
      <c r="A93" s="190"/>
      <c r="B93" s="114">
        <v>2003</v>
      </c>
      <c r="C93" s="62">
        <f>ROUND(C36*1000000/Population!$C36,0)</f>
        <v>9857</v>
      </c>
      <c r="D93" s="62">
        <f>ROUND(D36*1000000/Population!$C36,0)</f>
        <v>9178</v>
      </c>
      <c r="E93" s="62">
        <f>ROUND(E36*1000000/Population!$C36,0)</f>
        <v>9178</v>
      </c>
      <c r="F93" s="114"/>
      <c r="G93" s="62">
        <f>ROUND(G36*1000000/Population!$C36,0)</f>
        <v>7021</v>
      </c>
      <c r="H93" s="62">
        <f>ROUND(H36*1000000/Population!$C36,0)</f>
        <v>6998</v>
      </c>
      <c r="I93" s="114"/>
      <c r="J93" s="62">
        <f>ROUND(J36*1000000/Population!$C36,0)</f>
        <v>4506</v>
      </c>
      <c r="K93" s="114"/>
      <c r="L93" s="62">
        <f>ROUND(L36*1000000/Population!$C36,0)</f>
        <v>0</v>
      </c>
      <c r="M93" s="65"/>
      <c r="N93" s="65"/>
      <c r="O93" s="65"/>
      <c r="P93" s="65"/>
    </row>
    <row r="94" spans="1:16" ht="13.75" customHeight="1">
      <c r="A94" s="191"/>
      <c r="B94" s="116">
        <v>2004</v>
      </c>
      <c r="C94" s="62">
        <f>ROUND(C37*1000000/Population!$C37,0)</f>
        <v>9289</v>
      </c>
      <c r="D94" s="62">
        <f>ROUND(D37*1000000/Population!$C37,0)</f>
        <v>8870</v>
      </c>
      <c r="E94" s="62">
        <f>ROUND(E37*1000000/Population!$C37,0)</f>
        <v>8870</v>
      </c>
      <c r="F94" s="114"/>
      <c r="G94" s="62">
        <f>ROUND(G37*1000000/Population!$C37,0)</f>
        <v>9751</v>
      </c>
      <c r="H94" s="62">
        <f>ROUND(H37*1000000/Population!$C37,0)</f>
        <v>9717</v>
      </c>
      <c r="I94" s="114"/>
      <c r="J94" s="62">
        <f>ROUND(J37*1000000/Population!$C37,0)</f>
        <v>3834</v>
      </c>
      <c r="K94" s="114"/>
      <c r="L94" s="62">
        <f>ROUND(L37*1000000/Population!$C37,0)</f>
        <v>0</v>
      </c>
      <c r="M94" s="65"/>
      <c r="N94" s="65"/>
      <c r="O94" s="65"/>
      <c r="P94" s="65"/>
    </row>
    <row r="95" spans="1:16" ht="12.75" customHeight="1">
      <c r="A95" s="189" t="s">
        <v>63</v>
      </c>
      <c r="B95" s="118">
        <v>2005</v>
      </c>
      <c r="C95" s="62">
        <f>ROUND(C38*1000000/Population!$C38,0)</f>
        <v>9173</v>
      </c>
      <c r="D95" s="62">
        <f>ROUND(D38*1000000/Population!$C38,0)</f>
        <v>8626</v>
      </c>
      <c r="E95" s="62">
        <f>ROUND(E38*1000000/Population!$C38,0)</f>
        <v>8626</v>
      </c>
      <c r="F95" s="116"/>
      <c r="G95" s="62">
        <f>ROUND(G38*1000000/Population!$C38,0)</f>
        <v>13187</v>
      </c>
      <c r="H95" s="62">
        <f>ROUND(H38*1000000/Population!$C38,0)</f>
        <v>13135</v>
      </c>
      <c r="I95" s="116"/>
      <c r="J95" s="62">
        <f>ROUND(J38*1000000/Population!$C38,0)</f>
        <v>2697</v>
      </c>
      <c r="K95" s="62">
        <f>ROUND(K38*1000000/Population!$C38,0)</f>
        <v>4833</v>
      </c>
      <c r="L95" s="62">
        <f>ROUND(L38*1000000/Population!$C38,0)</f>
        <v>0</v>
      </c>
      <c r="M95" s="65"/>
      <c r="N95" s="65"/>
      <c r="O95" s="65"/>
      <c r="P95" s="65"/>
    </row>
    <row r="96" spans="1:16" ht="13.75" customHeight="1">
      <c r="A96" s="192"/>
      <c r="B96" s="114">
        <v>2006</v>
      </c>
      <c r="C96" s="62">
        <f>ROUND(C39*1000000/Population!$C39,0)</f>
        <v>9615</v>
      </c>
      <c r="D96" s="62">
        <f>ROUND(D39*1000000/Population!$C39,0)</f>
        <v>8621</v>
      </c>
      <c r="E96" s="62">
        <f>ROUND(E39*1000000/Population!$C39,0)</f>
        <v>8149</v>
      </c>
      <c r="F96" s="140"/>
      <c r="G96" s="62">
        <f>ROUND(G39*1000000/Population!$C39,0)</f>
        <v>20182</v>
      </c>
      <c r="H96" s="62">
        <f>ROUND(H39*1000000/Population!$C39,0)</f>
        <v>20112</v>
      </c>
      <c r="I96" s="140"/>
      <c r="J96" s="62">
        <f>ROUND(J39*1000000/Population!$C39,0)</f>
        <v>1933</v>
      </c>
      <c r="K96" s="62">
        <f>ROUND(K39*1000000/Population!$C39,0)</f>
        <v>3885</v>
      </c>
      <c r="L96" s="62">
        <f>ROUND(L39*1000000/Population!$C39,0)</f>
        <v>0</v>
      </c>
      <c r="M96" s="65"/>
      <c r="N96" s="65"/>
      <c r="O96" s="65"/>
      <c r="P96" s="65"/>
    </row>
    <row r="97" spans="1:16" ht="13.75" customHeight="1">
      <c r="A97" s="192"/>
      <c r="B97" s="114">
        <v>2007</v>
      </c>
      <c r="C97" s="62">
        <f>ROUND(C40*1000000/Population!$C40,0)</f>
        <v>9959</v>
      </c>
      <c r="D97" s="62">
        <f>ROUND(D40*1000000/Population!$C40,0)</f>
        <v>8749</v>
      </c>
      <c r="E97" s="62">
        <f>ROUND(E40*1000000/Population!$C40,0)</f>
        <v>7285</v>
      </c>
      <c r="F97" s="140"/>
      <c r="G97" s="62">
        <f>ROUND(G40*1000000/Population!$C40,0)</f>
        <v>23016</v>
      </c>
      <c r="H97" s="62">
        <f>ROUND(H40*1000000/Population!$C40,0)</f>
        <v>22928</v>
      </c>
      <c r="I97" s="140"/>
      <c r="J97" s="62">
        <f>ROUND(J40*1000000/Population!$C40,0)</f>
        <v>977</v>
      </c>
      <c r="K97" s="62">
        <f>ROUND(K40*1000000/Population!$C40,0)</f>
        <v>3180</v>
      </c>
      <c r="L97" s="62">
        <f>ROUND(L40*1000000/Population!$C40,0)</f>
        <v>0</v>
      </c>
      <c r="M97" s="65"/>
      <c r="N97" s="65"/>
      <c r="O97" s="65"/>
      <c r="P97" s="65"/>
    </row>
    <row r="98" spans="1:16" ht="13.75" customHeight="1">
      <c r="A98" s="192"/>
      <c r="B98" s="114">
        <v>2008</v>
      </c>
      <c r="C98" s="62">
        <f>ROUND(C41*1000000/Population!$C41,0)</f>
        <v>10864</v>
      </c>
      <c r="D98" s="62">
        <f>ROUND(D41*1000000/Population!$C41,0)</f>
        <v>8893</v>
      </c>
      <c r="E98" s="62">
        <f>ROUND(E41*1000000/Population!$C41,0)</f>
        <v>7396</v>
      </c>
      <c r="F98" s="140"/>
      <c r="G98" s="62">
        <f>ROUND(G41*1000000/Population!$C41,0)</f>
        <v>24860</v>
      </c>
      <c r="H98" s="62">
        <f>ROUND(H41*1000000/Population!$C41,0)</f>
        <v>24770</v>
      </c>
      <c r="I98" s="140"/>
      <c r="J98" s="62">
        <f>ROUND(J41*1000000/Population!$C41,0)</f>
        <v>-4</v>
      </c>
      <c r="K98" s="62">
        <f>ROUND(K41*1000000/Population!$C41,0)</f>
        <v>2417</v>
      </c>
      <c r="L98" s="62">
        <f>ROUND(L41*1000000/Population!$C41,0)</f>
        <v>-2234</v>
      </c>
      <c r="M98" s="65"/>
      <c r="N98" s="65"/>
      <c r="O98" s="65"/>
      <c r="P98" s="65"/>
    </row>
    <row r="99" spans="1:16" ht="13.75" customHeight="1">
      <c r="A99" s="192"/>
      <c r="B99" s="114">
        <v>2009</v>
      </c>
      <c r="C99" s="62">
        <f>ROUND(C42*1000000/Population!$C42,0)</f>
        <v>14471</v>
      </c>
      <c r="D99" s="62">
        <f>ROUND(D42*1000000/Population!$C42,0)</f>
        <v>11907</v>
      </c>
      <c r="E99" s="62">
        <f>ROUND(E42*1000000/Population!$C42,0)</f>
        <v>10127</v>
      </c>
      <c r="F99" s="140"/>
      <c r="G99" s="62">
        <f>ROUND(G42*1000000/Population!$C42,0)</f>
        <v>23245</v>
      </c>
      <c r="H99" s="62">
        <f>ROUND(H42*1000000/Population!$C42,0)</f>
        <v>23141</v>
      </c>
      <c r="I99" s="140"/>
      <c r="J99" s="62">
        <f>ROUND(J42*1000000/Population!$C42,0)</f>
        <v>1563</v>
      </c>
      <c r="K99" s="62">
        <f>ROUND(K42*1000000/Population!$C42,0)</f>
        <v>3999</v>
      </c>
      <c r="L99" s="62">
        <f>ROUND(L42*1000000/Population!$C42,0)</f>
        <v>-400</v>
      </c>
      <c r="M99" s="65"/>
      <c r="N99" s="65"/>
      <c r="O99" s="65"/>
      <c r="P99" s="65"/>
    </row>
    <row r="100" spans="1:16" ht="13.75" customHeight="1">
      <c r="A100" s="192"/>
      <c r="B100" s="114">
        <v>2010</v>
      </c>
      <c r="C100" s="62">
        <f>ROUND(C43*1000000/Population!$C43,0)</f>
        <v>16103</v>
      </c>
      <c r="D100" s="62">
        <f>ROUND(D43*1000000/Population!$C43,0)</f>
        <v>13599</v>
      </c>
      <c r="E100" s="62">
        <f>ROUND(E43*1000000/Population!$C43,0)</f>
        <v>12376</v>
      </c>
      <c r="F100" s="140"/>
      <c r="G100" s="62">
        <f>ROUND(G43*1000000/Population!$C43,0)</f>
        <v>21935</v>
      </c>
      <c r="H100" s="62">
        <f>ROUND(H43*1000000/Population!$C43,0)</f>
        <v>21842</v>
      </c>
      <c r="I100" s="140"/>
      <c r="J100" s="62">
        <f>ROUND(J43*1000000/Population!$C43,0)</f>
        <v>3665</v>
      </c>
      <c r="K100" s="62">
        <f>ROUND(K43*1000000/Population!$C43,0)</f>
        <v>6174</v>
      </c>
      <c r="L100" s="62">
        <f>ROUND(L43*1000000/Population!$C43,0)</f>
        <v>1183</v>
      </c>
      <c r="M100" s="65"/>
      <c r="N100" s="65"/>
      <c r="O100" s="65"/>
      <c r="P100" s="65"/>
    </row>
    <row r="101" spans="1:16" ht="13.75" customHeight="1">
      <c r="A101" s="192"/>
      <c r="B101" s="114">
        <v>2011</v>
      </c>
      <c r="C101" s="62">
        <f>ROUND(C44*1000000/Population!$C44,0)</f>
        <v>20643</v>
      </c>
      <c r="D101" s="62">
        <f>ROUND(D44*1000000/Population!$C44,0)</f>
        <v>17680</v>
      </c>
      <c r="E101" s="62">
        <f>ROUND(E44*1000000/Population!$C44,0)</f>
        <v>16566</v>
      </c>
      <c r="F101" s="140"/>
      <c r="G101" s="62">
        <f>ROUND(G44*1000000/Population!$C44,0)</f>
        <v>18503</v>
      </c>
      <c r="H101" s="62">
        <f>ROUND(H44*1000000/Population!$C44,0)</f>
        <v>18432</v>
      </c>
      <c r="I101" s="140"/>
      <c r="J101" s="62">
        <f>ROUND(J44*1000000/Population!$C44,0)</f>
        <v>6416</v>
      </c>
      <c r="K101" s="62">
        <f>ROUND(K44*1000000/Population!$C44,0)</f>
        <v>9179</v>
      </c>
      <c r="L101" s="62">
        <f>ROUND(L44*1000000/Population!$C44,0)</f>
        <v>3329</v>
      </c>
      <c r="M101" s="65"/>
      <c r="N101" s="65"/>
      <c r="O101" s="65"/>
      <c r="P101" s="65"/>
    </row>
    <row r="102" spans="1:16" ht="13.75" customHeight="1">
      <c r="A102" s="192"/>
      <c r="B102" s="114">
        <v>2012</v>
      </c>
      <c r="C102" s="62">
        <f>ROUND(C45*1000000/Population!$C45,0)</f>
        <v>22856</v>
      </c>
      <c r="D102" s="62">
        <f>ROUND(D45*1000000/Population!$C45,0)</f>
        <v>19136</v>
      </c>
      <c r="E102" s="62">
        <f>ROUND(E45*1000000/Population!$C45,0)</f>
        <v>18105</v>
      </c>
      <c r="F102" s="140"/>
      <c r="G102" s="62">
        <f>ROUND(G45*1000000/Population!$C45,0)</f>
        <v>13591</v>
      </c>
      <c r="H102" s="62">
        <f>ROUND(H45*1000000/Population!$C45,0)</f>
        <v>13493</v>
      </c>
      <c r="I102" s="140"/>
      <c r="J102" s="62">
        <f>ROUND(J45*1000000/Population!$C45,0)</f>
        <v>8491</v>
      </c>
      <c r="K102" s="62">
        <f>ROUND(K45*1000000/Population!$C45,0)</f>
        <v>11520</v>
      </c>
      <c r="L102" s="62">
        <f>ROUND(L45*1000000/Population!$C45,0)</f>
        <v>5432</v>
      </c>
      <c r="M102" s="65"/>
      <c r="N102" s="65"/>
      <c r="O102" s="65"/>
      <c r="P102" s="65"/>
    </row>
    <row r="103" spans="1:16" ht="13.75" customHeight="1">
      <c r="A103" s="192"/>
      <c r="B103" s="114">
        <v>2013</v>
      </c>
      <c r="C103" s="62">
        <f>ROUND(C46*1000000/Population!$C46,0)</f>
        <v>22615</v>
      </c>
      <c r="D103" s="62">
        <f>ROUND(D46*1000000/Population!$C46,0)</f>
        <v>19045</v>
      </c>
      <c r="E103" s="62">
        <f>ROUND(E46*1000000/Population!$C46,0)</f>
        <v>17621</v>
      </c>
      <c r="F103" s="140"/>
      <c r="G103" s="62">
        <f>ROUND(G46*1000000/Population!$C46,0)</f>
        <v>15820</v>
      </c>
      <c r="H103" s="62">
        <f>ROUND(H46*1000000/Population!$C46,0)</f>
        <v>15381</v>
      </c>
      <c r="I103" s="140"/>
      <c r="J103" s="62">
        <f>ROUND(J46*1000000/Population!$C46,0)</f>
        <v>9650</v>
      </c>
      <c r="K103" s="62">
        <f>ROUND(K46*1000000/Population!$C46,0)</f>
        <v>12616</v>
      </c>
      <c r="L103" s="62">
        <f>ROUND(L46*1000000/Population!$C46,0)</f>
        <v>5716</v>
      </c>
      <c r="M103" s="65"/>
      <c r="N103" s="65"/>
      <c r="O103" s="65"/>
      <c r="P103" s="65"/>
    </row>
    <row r="104" spans="1:16" ht="13.75" customHeight="1">
      <c r="A104" s="192"/>
      <c r="B104" s="114">
        <v>2014</v>
      </c>
      <c r="C104" s="62">
        <f>ROUND(C47*1000000/Population!$C47,0)</f>
        <v>23090</v>
      </c>
      <c r="D104" s="62">
        <f>ROUND(D47*1000000/Population!$C47,0)</f>
        <v>19752</v>
      </c>
      <c r="E104" s="62">
        <f>ROUND(E47*1000000/Population!$C47,0)</f>
        <v>18298</v>
      </c>
      <c r="F104" s="140"/>
      <c r="G104" s="62">
        <f>ROUND(G47*1000000/Population!$C47,0)</f>
        <v>18017</v>
      </c>
      <c r="H104" s="62">
        <f>ROUND(H47*1000000/Population!$C47,0)</f>
        <v>16854</v>
      </c>
      <c r="I104" s="140"/>
      <c r="J104" s="62">
        <f>ROUND(J47*1000000/Population!$C47,0)</f>
        <v>10310</v>
      </c>
      <c r="K104" s="62">
        <f>ROUND(K47*1000000/Population!$C47,0)</f>
        <v>13381</v>
      </c>
      <c r="L104" s="62">
        <f>ROUND(L47*1000000/Population!$C47,0)</f>
        <v>5628</v>
      </c>
      <c r="M104" s="65"/>
      <c r="N104" s="65"/>
      <c r="O104" s="65"/>
      <c r="P104" s="65"/>
    </row>
    <row r="105" spans="1:16" ht="13.75" customHeight="1">
      <c r="A105" s="192"/>
      <c r="B105" s="114">
        <v>2015</v>
      </c>
      <c r="C105" s="62">
        <f>ROUND(C48*1000000/Population!$C48,0)</f>
        <v>24662</v>
      </c>
      <c r="D105" s="62">
        <f>ROUND(D48*1000000/Population!$C48,0)</f>
        <v>20407</v>
      </c>
      <c r="E105" s="62">
        <f>ROUND(E48*1000000/Population!$C48,0)</f>
        <v>18867</v>
      </c>
      <c r="F105" s="140"/>
      <c r="G105" s="62">
        <f>ROUND(G48*1000000/Population!$C48,0)</f>
        <v>20205</v>
      </c>
      <c r="H105" s="62">
        <f>ROUND(H48*1000000/Population!$C48,0)</f>
        <v>18939</v>
      </c>
      <c r="I105" s="140"/>
      <c r="J105" s="62">
        <f>ROUND(J48*1000000/Population!$C48,0)</f>
        <v>10184</v>
      </c>
      <c r="K105" s="62">
        <f>ROUND(K48*1000000/Population!$C48,0)</f>
        <v>13282</v>
      </c>
      <c r="L105" s="62">
        <f>ROUND(L48*1000000/Population!$C48,0)</f>
        <v>5000</v>
      </c>
      <c r="M105" s="65"/>
      <c r="N105" s="65"/>
      <c r="O105" s="65"/>
      <c r="P105" s="65"/>
    </row>
    <row r="106" spans="1:16" ht="13.75" customHeight="1">
      <c r="A106" s="192"/>
      <c r="B106" s="114">
        <v>2016</v>
      </c>
      <c r="C106" s="62">
        <f>ROUND(C49*1000000/Population!$C49,0)</f>
        <v>24432</v>
      </c>
      <c r="D106" s="62">
        <f>ROUND(D49*1000000/Population!$C49,0)</f>
        <v>20000</v>
      </c>
      <c r="E106" s="62">
        <f>ROUND(E49*1000000/Population!$C49,0)</f>
        <v>18637</v>
      </c>
      <c r="F106" s="140"/>
      <c r="G106" s="62">
        <f>ROUND(G49*1000000/Population!$C49,0)</f>
        <v>20480</v>
      </c>
      <c r="H106" s="62">
        <f>ROUND(H49*1000000/Population!$C49,0)</f>
        <v>19160</v>
      </c>
      <c r="I106" s="140"/>
      <c r="J106" s="62">
        <f>ROUND(J49*1000000/Population!$C49,0)</f>
        <v>10134</v>
      </c>
      <c r="K106" s="62">
        <f>ROUND(K49*1000000/Population!$C49,0)</f>
        <v>13267</v>
      </c>
      <c r="L106" s="62">
        <f>ROUND(L49*1000000/Population!$C49,0)</f>
        <v>4973</v>
      </c>
      <c r="M106" s="65"/>
      <c r="N106" s="141"/>
      <c r="O106" s="65"/>
      <c r="P106" s="65"/>
    </row>
    <row r="107" spans="1:16" ht="13.75" customHeight="1">
      <c r="A107" s="192"/>
      <c r="B107" s="114">
        <v>2017</v>
      </c>
      <c r="C107" s="62">
        <f>ROUND(C50*1000000/Population!$C50,0)</f>
        <v>23453</v>
      </c>
      <c r="D107" s="62">
        <f>ROUND(D50*1000000/Population!$C50,0)</f>
        <v>19428</v>
      </c>
      <c r="E107" s="62">
        <f>ROUND(E50*1000000/Population!$C50,0)</f>
        <v>18279</v>
      </c>
      <c r="F107" s="140"/>
      <c r="G107" s="62">
        <f>ROUND(G50*1000000/Population!$C50,0)</f>
        <v>24431</v>
      </c>
      <c r="H107" s="62">
        <f>ROUND(H50*1000000/Population!$C50,0)</f>
        <v>23185</v>
      </c>
      <c r="I107" s="140"/>
      <c r="J107" s="62">
        <f>ROUND(J50*1000000/Population!$C50,0)</f>
        <v>9957</v>
      </c>
      <c r="K107" s="62">
        <f>ROUND(K50*1000000/Population!$C50,0)</f>
        <v>12477</v>
      </c>
      <c r="L107" s="62">
        <f>ROUND(L50*1000000/Population!$C50,0)</f>
        <v>3408</v>
      </c>
      <c r="M107" s="65"/>
      <c r="N107" s="142"/>
      <c r="O107" s="65"/>
      <c r="P107" s="65"/>
    </row>
    <row r="108" spans="1:16" ht="13.75" customHeight="1">
      <c r="A108" s="192"/>
      <c r="B108" s="114">
        <v>2018</v>
      </c>
      <c r="C108" s="62">
        <f>ROUND(C51*1000000/Population!$C51,0)</f>
        <v>23798</v>
      </c>
      <c r="D108" s="62">
        <f>ROUND(D51*1000000/Population!$C51,0)</f>
        <v>19638</v>
      </c>
      <c r="E108" s="62">
        <f>ROUND(E51*1000000/Population!$C51,0)</f>
        <v>18119</v>
      </c>
      <c r="F108" s="140"/>
      <c r="G108" s="62">
        <f>ROUND(G51*1000000/Population!$C51,0)</f>
        <v>27910</v>
      </c>
      <c r="H108" s="62">
        <f>ROUND(H51*1000000/Population!$C51,0)</f>
        <v>26677</v>
      </c>
      <c r="I108" s="140"/>
      <c r="J108" s="62">
        <f>ROUND(J51*1000000/Population!$C51,0)</f>
        <v>9310</v>
      </c>
      <c r="K108" s="62">
        <f>ROUND(K51*1000000/Population!$C51,0)</f>
        <v>11831</v>
      </c>
      <c r="L108" s="62">
        <f>ROUND(L51*1000000/Population!$C51,0)</f>
        <v>2308</v>
      </c>
      <c r="M108" s="65"/>
      <c r="N108" s="65"/>
      <c r="O108" s="65"/>
      <c r="P108" s="65"/>
    </row>
    <row r="109" spans="1:16" ht="13.75" customHeight="1">
      <c r="A109" s="192"/>
      <c r="B109" s="114">
        <v>2019</v>
      </c>
      <c r="C109" s="62">
        <f>ROUND(C52*1000000/Population!$C52,0)</f>
        <v>22309</v>
      </c>
      <c r="D109" s="62">
        <f>ROUND(D52*1000000/Population!$C52,0)</f>
        <v>18400</v>
      </c>
      <c r="E109" s="62">
        <f>ROUND(E52*1000000/Population!$C52,0)</f>
        <v>17088</v>
      </c>
      <c r="F109" s="140"/>
      <c r="G109" s="62">
        <f>ROUND(G52*1000000/Population!$C52,0)</f>
        <v>29005</v>
      </c>
      <c r="H109" s="62">
        <f>ROUND(H52*1000000/Population!$C52,0)</f>
        <v>27712</v>
      </c>
      <c r="I109" s="140"/>
      <c r="J109" s="62">
        <f>ROUND(J52*1000000/Population!$C52,0)</f>
        <v>8881</v>
      </c>
      <c r="K109" s="62">
        <f>ROUND(K52*1000000/Population!$C52,0)</f>
        <v>11683</v>
      </c>
      <c r="L109" s="62">
        <f>ROUND(L52*1000000/Population!$C52,0)</f>
        <v>1099</v>
      </c>
      <c r="M109" s="65"/>
      <c r="N109" s="65"/>
      <c r="O109" s="65"/>
      <c r="P109" s="65"/>
    </row>
    <row r="110" spans="1:16" ht="13.75" customHeight="1">
      <c r="A110" s="192"/>
      <c r="B110" s="114">
        <v>2020</v>
      </c>
      <c r="C110" s="62">
        <f>ROUND(C53*1000000/Population!$C53,0)</f>
        <v>30294</v>
      </c>
      <c r="D110" s="62">
        <f>ROUND(D53*1000000/Population!$C53,0)</f>
        <v>24626</v>
      </c>
      <c r="E110" s="62">
        <f>ROUND(E53*1000000/Population!$C53,0)</f>
        <v>20284</v>
      </c>
      <c r="F110" s="140"/>
      <c r="G110" s="62">
        <f>ROUND(G53*1000000/Population!$C53,0)</f>
        <v>22999</v>
      </c>
      <c r="H110" s="62">
        <f>ROUND(H53*1000000/Population!$C53,0)</f>
        <v>21884</v>
      </c>
      <c r="I110" s="140"/>
      <c r="J110" s="62">
        <f>ROUND(J53*1000000/Population!$C53,0)</f>
        <v>13651</v>
      </c>
      <c r="K110" s="62">
        <f>ROUND(K53*1000000/Population!$C53,0)</f>
        <v>16539</v>
      </c>
      <c r="L110" s="62">
        <f>ROUND(L53*1000000/Population!$C53,0)</f>
        <v>7084</v>
      </c>
      <c r="M110" s="65"/>
      <c r="N110" s="65"/>
      <c r="O110" s="65"/>
      <c r="P110" s="65"/>
    </row>
    <row r="111" spans="1:16" ht="13.75" customHeight="1">
      <c r="A111" s="192"/>
      <c r="B111" s="114">
        <v>2021</v>
      </c>
      <c r="C111" s="62">
        <f>ROUND(C54*1000000/Population!$C54,0)</f>
        <v>31857</v>
      </c>
      <c r="D111" s="62">
        <f>ROUND(D54*1000000/Population!$C54,0)</f>
        <v>25722</v>
      </c>
      <c r="E111" s="62">
        <f>ROUND(E54*1000000/Population!$C54,0)</f>
        <v>19761</v>
      </c>
      <c r="F111" s="140"/>
      <c r="G111" s="62">
        <f>ROUND(G54*1000000/Population!$C54,0)</f>
        <v>30805</v>
      </c>
      <c r="H111" s="62">
        <f>ROUND(H54*1000000/Population!$C54,0)</f>
        <v>29684</v>
      </c>
      <c r="I111" s="140"/>
      <c r="J111" s="62">
        <f>ROUND(J54*1000000/Population!$C54,0)</f>
        <v>16335</v>
      </c>
      <c r="K111" s="62">
        <f>ROUND(K54*1000000/Population!$C54,0)</f>
        <v>20005</v>
      </c>
      <c r="L111" s="62">
        <f>ROUND(L54*1000000/Population!$C54,0)</f>
        <v>7039</v>
      </c>
      <c r="M111" s="65"/>
      <c r="N111" s="65"/>
      <c r="O111" s="65"/>
      <c r="P111" s="65"/>
    </row>
    <row r="112" spans="1:16" ht="13.75" customHeight="1">
      <c r="A112" s="192"/>
      <c r="B112" s="114">
        <v>2022</v>
      </c>
      <c r="C112" s="62">
        <f>ROUND(C55*1000000/Population!$C55,0)</f>
        <v>39874</v>
      </c>
      <c r="D112" s="62">
        <f>ROUND(D55*1000000/Population!$C55,0)</f>
        <v>32069</v>
      </c>
      <c r="E112" s="62">
        <f>ROUND(E55*1000000/Population!$C55,0)</f>
        <v>23254</v>
      </c>
      <c r="F112" s="140"/>
      <c r="G112" s="62">
        <f>ROUND(G55*1000000/Population!$C55,0)</f>
        <v>34079</v>
      </c>
      <c r="H112" s="62">
        <f>ROUND(H55*1000000/Population!$C55,0)</f>
        <v>32655</v>
      </c>
      <c r="I112" s="140"/>
      <c r="J112" s="62">
        <f>ROUND(J55*1000000/Population!$C55,0)</f>
        <v>20091</v>
      </c>
      <c r="K112" s="62">
        <f>ROUND(K55*1000000/Population!$C55,0)</f>
        <v>25194</v>
      </c>
      <c r="L112" s="62">
        <f>ROUND(L55*1000000/Population!$C55,0)</f>
        <v>12091</v>
      </c>
      <c r="M112" s="65"/>
      <c r="N112" s="65"/>
      <c r="O112" s="65"/>
      <c r="P112" s="65"/>
    </row>
    <row r="113" spans="1:16" ht="13.75" customHeight="1">
      <c r="A113" s="192"/>
      <c r="B113" s="114">
        <v>2023</v>
      </c>
      <c r="C113" s="62">
        <f>ROUND(C56*1000000/Population!$C56,0)</f>
        <v>43858</v>
      </c>
      <c r="D113" s="62"/>
      <c r="E113" s="62">
        <f>ROUND(E56*1000000/Population!$C56,0)</f>
        <v>26264</v>
      </c>
      <c r="F113" s="140"/>
      <c r="G113" s="62">
        <f>ROUND(G56*1000000/Population!$C56,0)</f>
        <v>37034</v>
      </c>
      <c r="H113" s="62">
        <f>ROUND(H56*1000000/Population!$C56,0)</f>
        <v>35495</v>
      </c>
      <c r="I113" s="140"/>
      <c r="J113" s="62"/>
      <c r="K113" s="62">
        <f>ROUND(K56*1000000/Population!$C56,0)</f>
        <v>30032</v>
      </c>
      <c r="L113" s="62">
        <f>ROUND(L56*1000000/Population!$C56,0)</f>
        <v>13804</v>
      </c>
      <c r="M113" s="65"/>
      <c r="N113" s="65"/>
      <c r="O113" s="65"/>
      <c r="P113" s="65"/>
    </row>
    <row r="114" spans="1:16" ht="13.75" customHeight="1">
      <c r="A114" s="193"/>
      <c r="B114" s="97">
        <v>2024</v>
      </c>
      <c r="C114" s="62">
        <f>ROUND(C57*1000000/Population!$C57,0)</f>
        <v>47333</v>
      </c>
      <c r="D114" s="62"/>
      <c r="E114" s="62">
        <f>ROUND(E57*1000000/Population!$C57,0)</f>
        <v>33190</v>
      </c>
      <c r="F114" s="140"/>
      <c r="G114" s="62">
        <f>ROUND(G57*1000000/Population!$C57,0)</f>
        <v>36035</v>
      </c>
      <c r="H114" s="62">
        <f>ROUND(H57*1000000/Population!$C57,0)</f>
        <v>34294</v>
      </c>
      <c r="I114" s="140"/>
      <c r="J114" s="62"/>
      <c r="K114" s="62">
        <f>ROUND(K57*1000000/Population!$C57,0)</f>
        <v>33096</v>
      </c>
      <c r="L114" s="62">
        <f>ROUND(L57*1000000/Population!$C57,0)</f>
        <v>15504</v>
      </c>
      <c r="M114" s="65"/>
      <c r="N114" s="65"/>
      <c r="O114" s="65"/>
      <c r="P114" s="65"/>
    </row>
    <row r="115" spans="1:16" ht="13.75" customHeight="1">
      <c r="A115" s="139"/>
      <c r="B115" s="202"/>
      <c r="C115" s="139"/>
      <c r="D115" s="139"/>
      <c r="E115" s="139"/>
      <c r="F115" s="139"/>
      <c r="G115" s="139"/>
      <c r="H115" s="139"/>
      <c r="I115" s="139"/>
      <c r="J115" s="139"/>
      <c r="K115" s="139"/>
      <c r="L115" s="139"/>
      <c r="M115" s="65"/>
      <c r="N115" s="65"/>
      <c r="O115" s="65"/>
      <c r="P115" s="65"/>
    </row>
    <row r="116" spans="1:16" ht="13.75" customHeight="1">
      <c r="A116" s="65"/>
      <c r="B116" s="114"/>
      <c r="C116" s="124"/>
      <c r="D116" s="124"/>
      <c r="E116" s="124"/>
      <c r="F116" s="124"/>
      <c r="G116" s="124"/>
      <c r="H116" s="124"/>
      <c r="I116" s="124"/>
      <c r="J116" s="124"/>
      <c r="K116" s="124"/>
      <c r="L116" s="124"/>
      <c r="M116" s="65"/>
      <c r="N116" s="65"/>
      <c r="O116" s="65"/>
      <c r="P116" s="65"/>
    </row>
  </sheetData>
  <mergeCells count="12">
    <mergeCell ref="J3:L3"/>
    <mergeCell ref="J60:L60"/>
    <mergeCell ref="C3:E3"/>
    <mergeCell ref="C60:E60"/>
    <mergeCell ref="A5:A22"/>
    <mergeCell ref="A23:A26"/>
    <mergeCell ref="A27:A37"/>
    <mergeCell ref="A84:A94"/>
    <mergeCell ref="A62:A79"/>
    <mergeCell ref="A80:A83"/>
    <mergeCell ref="A38:A57"/>
    <mergeCell ref="A95:A114"/>
  </mergeCells>
  <hyperlinks>
    <hyperlink ref="C3" location="'Series Descriptions'!R1C1" display="Gross Debt Measures" xr:uid="{00000000-0004-0000-0600-000000000000}"/>
    <hyperlink ref="G3" location="'Series Descriptions'!R1C1" display="Net Worth" xr:uid="{00000000-0004-0000-0600-000001000000}"/>
    <hyperlink ref="J3" location="'Series Descriptions'!R1C1" display="Net Debt Measures" xr:uid="{00000000-0004-0000-0600-000002000000}"/>
    <hyperlink ref="C60" location="'Series Descriptions'!R1C1" display="Gross Debt Measures" xr:uid="{00000000-0004-0000-0600-000003000000}"/>
    <hyperlink ref="G60" location="'Series Descriptions'!R1C1" display="Net Worth" xr:uid="{00000000-0004-0000-0600-000004000000}"/>
    <hyperlink ref="J60" location="'Series Descriptions'!R1C1" display="Net Debt Measures" xr:uid="{00000000-0004-0000-0600-000005000000}"/>
  </hyperlinks>
  <pageMargins left="0.7" right="0.7" top="0.75" bottom="0.75" header="0.3" footer="0.3"/>
  <pageSetup scale="75" orientation="portrait"/>
  <headerFooter>
    <oddFooter>&amp;C&amp;"Helvetica Neue,Regular"&amp;12&amp;K000000&amp;P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15"/>
  <sheetViews>
    <sheetView showGridLines="0" topLeftCell="A92" workbookViewId="0">
      <selection activeCell="G118" sqref="G117:G118"/>
    </sheetView>
  </sheetViews>
  <sheetFormatPr defaultColWidth="8.84375" defaultRowHeight="13" customHeight="1"/>
  <cols>
    <col min="1" max="1" width="6.15234375" style="5" customWidth="1"/>
    <col min="2" max="2" width="8.84375" style="203" customWidth="1"/>
    <col min="3" max="8" width="10.3046875" style="5" customWidth="1"/>
    <col min="9" max="12" width="8.84375" style="5" customWidth="1"/>
    <col min="13" max="16384" width="8.84375" style="5"/>
  </cols>
  <sheetData>
    <row r="1" spans="1:11" ht="16" customHeight="1">
      <c r="A1" s="64" t="s">
        <v>124</v>
      </c>
      <c r="B1" s="196"/>
      <c r="C1" s="65"/>
      <c r="D1" s="65"/>
      <c r="E1" s="65"/>
      <c r="F1" s="65"/>
      <c r="G1" s="65"/>
      <c r="H1" s="65"/>
      <c r="I1" s="65"/>
      <c r="J1" s="65"/>
      <c r="K1" s="65"/>
    </row>
    <row r="2" spans="1:11" ht="16" customHeight="1">
      <c r="A2" s="66"/>
      <c r="B2" s="197"/>
      <c r="C2" s="67"/>
      <c r="D2" s="67"/>
      <c r="E2" s="67"/>
      <c r="F2" s="67"/>
      <c r="G2" s="67"/>
      <c r="H2" s="67"/>
      <c r="I2" s="65"/>
      <c r="J2" s="65"/>
      <c r="K2" s="65"/>
    </row>
    <row r="3" spans="1:11" ht="21" customHeight="1">
      <c r="A3" s="68" t="s">
        <v>37</v>
      </c>
      <c r="B3" s="198"/>
      <c r="C3" s="178" t="s">
        <v>125</v>
      </c>
      <c r="D3" s="179"/>
      <c r="E3" s="179"/>
      <c r="F3" s="179"/>
      <c r="G3" s="179"/>
      <c r="H3" s="180"/>
      <c r="I3" s="72"/>
      <c r="J3" s="65"/>
      <c r="K3" s="65"/>
    </row>
    <row r="4" spans="1:11" ht="63.75" customHeight="1">
      <c r="A4" s="143"/>
      <c r="B4" s="199"/>
      <c r="C4" s="128" t="s">
        <v>126</v>
      </c>
      <c r="D4" s="128" t="s">
        <v>127</v>
      </c>
      <c r="E4" s="128" t="s">
        <v>128</v>
      </c>
      <c r="F4" s="128" t="s">
        <v>129</v>
      </c>
      <c r="G4" s="128" t="s">
        <v>130</v>
      </c>
      <c r="H4" s="130" t="s">
        <v>131</v>
      </c>
      <c r="I4" s="72"/>
      <c r="J4" s="65"/>
      <c r="K4" s="65"/>
    </row>
    <row r="5" spans="1:11" ht="12.75" customHeight="1">
      <c r="A5" s="181" t="s">
        <v>45</v>
      </c>
      <c r="B5" s="118">
        <v>1972</v>
      </c>
      <c r="C5" s="144"/>
      <c r="D5" s="144"/>
      <c r="E5" s="144"/>
      <c r="F5" s="144"/>
      <c r="G5" s="144"/>
      <c r="H5" s="145"/>
      <c r="I5" s="72"/>
      <c r="J5" s="65"/>
      <c r="K5" s="65"/>
    </row>
    <row r="6" spans="1:11" ht="13.75" customHeight="1">
      <c r="A6" s="182"/>
      <c r="B6" s="114">
        <v>1973</v>
      </c>
      <c r="C6" s="65"/>
      <c r="D6" s="65"/>
      <c r="E6" s="65"/>
      <c r="F6" s="65"/>
      <c r="G6" s="65"/>
      <c r="H6" s="146"/>
      <c r="I6" s="72"/>
      <c r="J6" s="65"/>
      <c r="K6" s="65"/>
    </row>
    <row r="7" spans="1:11" ht="13.75" customHeight="1">
      <c r="A7" s="182"/>
      <c r="B7" s="114">
        <v>1974</v>
      </c>
      <c r="C7" s="65"/>
      <c r="D7" s="65"/>
      <c r="E7" s="65"/>
      <c r="F7" s="65"/>
      <c r="G7" s="65"/>
      <c r="H7" s="146"/>
      <c r="I7" s="72"/>
      <c r="J7" s="65"/>
      <c r="K7" s="65"/>
    </row>
    <row r="8" spans="1:11" ht="13.75" customHeight="1">
      <c r="A8" s="182"/>
      <c r="B8" s="114">
        <v>1975</v>
      </c>
      <c r="C8" s="65"/>
      <c r="D8" s="65"/>
      <c r="E8" s="65"/>
      <c r="F8" s="65"/>
      <c r="G8" s="65"/>
      <c r="H8" s="146"/>
      <c r="I8" s="72"/>
      <c r="J8" s="65"/>
      <c r="K8" s="65"/>
    </row>
    <row r="9" spans="1:11" ht="13.75" customHeight="1">
      <c r="A9" s="182"/>
      <c r="B9" s="114">
        <v>1976</v>
      </c>
      <c r="C9" s="65"/>
      <c r="D9" s="65"/>
      <c r="E9" s="65"/>
      <c r="F9" s="65"/>
      <c r="G9" s="65"/>
      <c r="H9" s="146"/>
      <c r="I9" s="72"/>
      <c r="J9" s="65"/>
      <c r="K9" s="65"/>
    </row>
    <row r="10" spans="1:11" ht="13.75" customHeight="1">
      <c r="A10" s="182"/>
      <c r="B10" s="114">
        <v>1977</v>
      </c>
      <c r="C10" s="65"/>
      <c r="D10" s="65"/>
      <c r="E10" s="65"/>
      <c r="F10" s="65"/>
      <c r="G10" s="65"/>
      <c r="H10" s="146"/>
      <c r="I10" s="72"/>
      <c r="J10" s="65"/>
      <c r="K10" s="65"/>
    </row>
    <row r="11" spans="1:11" ht="13.75" customHeight="1">
      <c r="A11" s="182"/>
      <c r="B11" s="114">
        <v>1978</v>
      </c>
      <c r="C11" s="65"/>
      <c r="D11" s="65"/>
      <c r="E11" s="65"/>
      <c r="F11" s="65"/>
      <c r="G11" s="65"/>
      <c r="H11" s="146"/>
      <c r="I11" s="72"/>
      <c r="J11" s="65"/>
      <c r="K11" s="65"/>
    </row>
    <row r="12" spans="1:11" ht="13.75" customHeight="1">
      <c r="A12" s="182"/>
      <c r="B12" s="114">
        <v>1979</v>
      </c>
      <c r="C12" s="65"/>
      <c r="D12" s="65"/>
      <c r="E12" s="65"/>
      <c r="F12" s="65"/>
      <c r="G12" s="65"/>
      <c r="H12" s="146"/>
      <c r="I12" s="72"/>
      <c r="J12" s="65"/>
      <c r="K12" s="65"/>
    </row>
    <row r="13" spans="1:11" ht="13.75" customHeight="1">
      <c r="A13" s="182"/>
      <c r="B13" s="114">
        <v>1980</v>
      </c>
      <c r="C13" s="65"/>
      <c r="D13" s="65"/>
      <c r="E13" s="65"/>
      <c r="F13" s="65"/>
      <c r="G13" s="65"/>
      <c r="H13" s="146"/>
      <c r="I13" s="72"/>
      <c r="J13" s="65"/>
      <c r="K13" s="65"/>
    </row>
    <row r="14" spans="1:11" ht="13.75" customHeight="1">
      <c r="A14" s="182"/>
      <c r="B14" s="114">
        <v>1981</v>
      </c>
      <c r="C14" s="65"/>
      <c r="D14" s="65"/>
      <c r="E14" s="65"/>
      <c r="F14" s="65"/>
      <c r="G14" s="65"/>
      <c r="H14" s="146"/>
      <c r="I14" s="72"/>
      <c r="J14" s="65"/>
      <c r="K14" s="65"/>
    </row>
    <row r="15" spans="1:11" ht="13.75" customHeight="1">
      <c r="A15" s="182"/>
      <c r="B15" s="114">
        <v>1982</v>
      </c>
      <c r="C15" s="65"/>
      <c r="D15" s="65"/>
      <c r="E15" s="65"/>
      <c r="F15" s="65"/>
      <c r="G15" s="65"/>
      <c r="H15" s="146"/>
      <c r="I15" s="72"/>
      <c r="J15" s="65"/>
      <c r="K15" s="65"/>
    </row>
    <row r="16" spans="1:11" ht="13.75" customHeight="1">
      <c r="A16" s="182"/>
      <c r="B16" s="114">
        <v>1983</v>
      </c>
      <c r="C16" s="65"/>
      <c r="D16" s="65"/>
      <c r="E16" s="65"/>
      <c r="F16" s="65"/>
      <c r="G16" s="65"/>
      <c r="H16" s="146"/>
      <c r="I16" s="72"/>
      <c r="J16" s="65"/>
      <c r="K16" s="65"/>
    </row>
    <row r="17" spans="1:11" ht="13.75" customHeight="1">
      <c r="A17" s="182"/>
      <c r="B17" s="114">
        <v>1984</v>
      </c>
      <c r="C17" s="65"/>
      <c r="D17" s="65"/>
      <c r="E17" s="65"/>
      <c r="F17" s="65"/>
      <c r="G17" s="65"/>
      <c r="H17" s="146"/>
      <c r="I17" s="72"/>
      <c r="J17" s="65"/>
      <c r="K17" s="65"/>
    </row>
    <row r="18" spans="1:11" ht="13.75" customHeight="1">
      <c r="A18" s="182"/>
      <c r="B18" s="114">
        <v>1985</v>
      </c>
      <c r="C18" s="65"/>
      <c r="D18" s="65"/>
      <c r="E18" s="65"/>
      <c r="F18" s="65"/>
      <c r="G18" s="65"/>
      <c r="H18" s="146"/>
      <c r="I18" s="72"/>
      <c r="J18" s="65"/>
      <c r="K18" s="65"/>
    </row>
    <row r="19" spans="1:11" ht="13.75" customHeight="1">
      <c r="A19" s="182"/>
      <c r="B19" s="114">
        <v>1986</v>
      </c>
      <c r="C19" s="65"/>
      <c r="D19" s="65"/>
      <c r="E19" s="65"/>
      <c r="F19" s="65"/>
      <c r="G19" s="65"/>
      <c r="H19" s="146"/>
      <c r="I19" s="72"/>
      <c r="J19" s="65"/>
      <c r="K19" s="65"/>
    </row>
    <row r="20" spans="1:11" ht="13.75" customHeight="1">
      <c r="A20" s="182"/>
      <c r="B20" s="114">
        <v>1987</v>
      </c>
      <c r="C20" s="65"/>
      <c r="D20" s="65"/>
      <c r="E20" s="65"/>
      <c r="F20" s="65"/>
      <c r="G20" s="65"/>
      <c r="H20" s="146"/>
      <c r="I20" s="72"/>
      <c r="J20" s="65"/>
      <c r="K20" s="65"/>
    </row>
    <row r="21" spans="1:11" ht="13.75" customHeight="1">
      <c r="A21" s="182"/>
      <c r="B21" s="114">
        <v>1988</v>
      </c>
      <c r="C21" s="65"/>
      <c r="D21" s="65"/>
      <c r="E21" s="65"/>
      <c r="F21" s="65"/>
      <c r="G21" s="65"/>
      <c r="H21" s="146"/>
      <c r="I21" s="72"/>
      <c r="J21" s="65"/>
      <c r="K21" s="65"/>
    </row>
    <row r="22" spans="1:11" ht="13.75" customHeight="1">
      <c r="A22" s="183"/>
      <c r="B22" s="116">
        <v>1989</v>
      </c>
      <c r="C22" s="107"/>
      <c r="D22" s="107"/>
      <c r="E22" s="107"/>
      <c r="F22" s="107"/>
      <c r="G22" s="107"/>
      <c r="H22" s="147"/>
      <c r="I22" s="72"/>
      <c r="J22" s="65"/>
      <c r="K22" s="65"/>
    </row>
    <row r="23" spans="1:11" ht="12.75" customHeight="1">
      <c r="A23" s="181" t="s">
        <v>49</v>
      </c>
      <c r="B23" s="118">
        <v>1990</v>
      </c>
      <c r="C23" s="139"/>
      <c r="D23" s="139"/>
      <c r="E23" s="139"/>
      <c r="F23" s="139"/>
      <c r="G23" s="139"/>
      <c r="H23" s="145"/>
      <c r="I23" s="72"/>
      <c r="J23" s="65"/>
      <c r="K23" s="65"/>
    </row>
    <row r="24" spans="1:11" ht="13.75" customHeight="1">
      <c r="A24" s="182"/>
      <c r="B24" s="114">
        <v>1991</v>
      </c>
      <c r="C24" s="65"/>
      <c r="D24" s="65"/>
      <c r="E24" s="65"/>
      <c r="F24" s="65"/>
      <c r="G24" s="65"/>
      <c r="H24" s="146"/>
      <c r="I24" s="72"/>
      <c r="J24" s="65"/>
      <c r="K24" s="65"/>
    </row>
    <row r="25" spans="1:11" ht="13.75" customHeight="1">
      <c r="A25" s="182"/>
      <c r="B25" s="114">
        <v>1992</v>
      </c>
      <c r="C25" s="65"/>
      <c r="D25" s="65"/>
      <c r="E25" s="65"/>
      <c r="F25" s="65"/>
      <c r="G25" s="65"/>
      <c r="H25" s="146"/>
      <c r="I25" s="72"/>
      <c r="J25" s="65"/>
      <c r="K25" s="65"/>
    </row>
    <row r="26" spans="1:11" ht="13.75" customHeight="1">
      <c r="A26" s="183"/>
      <c r="B26" s="116">
        <v>1993</v>
      </c>
      <c r="C26" s="107"/>
      <c r="D26" s="107"/>
      <c r="E26" s="107"/>
      <c r="F26" s="107"/>
      <c r="G26" s="107"/>
      <c r="H26" s="147"/>
      <c r="I26" s="72"/>
      <c r="J26" s="65"/>
      <c r="K26" s="65"/>
    </row>
    <row r="27" spans="1:11" ht="12.75" customHeight="1">
      <c r="A27" s="181" t="s">
        <v>58</v>
      </c>
      <c r="B27" s="118">
        <v>1994</v>
      </c>
      <c r="C27" s="144"/>
      <c r="D27" s="144"/>
      <c r="E27" s="144"/>
      <c r="F27" s="144"/>
      <c r="G27" s="144"/>
      <c r="H27" s="145"/>
      <c r="I27" s="72"/>
      <c r="J27" s="65"/>
      <c r="K27" s="65"/>
    </row>
    <row r="28" spans="1:11" ht="13.75" customHeight="1">
      <c r="A28" s="194"/>
      <c r="B28" s="114">
        <v>1995</v>
      </c>
      <c r="C28" s="65"/>
      <c r="D28" s="65"/>
      <c r="E28" s="65"/>
      <c r="F28" s="65"/>
      <c r="G28" s="65"/>
      <c r="H28" s="146"/>
      <c r="I28" s="72"/>
      <c r="J28" s="65"/>
      <c r="K28" s="65"/>
    </row>
    <row r="29" spans="1:11" ht="13.75" customHeight="1">
      <c r="A29" s="194"/>
      <c r="B29" s="114">
        <v>1996</v>
      </c>
      <c r="C29" s="65"/>
      <c r="D29" s="65"/>
      <c r="E29" s="65"/>
      <c r="F29" s="65"/>
      <c r="G29" s="65"/>
      <c r="H29" s="146"/>
      <c r="I29" s="72"/>
      <c r="J29" s="65"/>
      <c r="K29" s="65"/>
    </row>
    <row r="30" spans="1:11" ht="13.75" customHeight="1">
      <c r="A30" s="194"/>
      <c r="B30" s="114">
        <v>1997</v>
      </c>
      <c r="C30" s="65"/>
      <c r="D30" s="65"/>
      <c r="E30" s="65"/>
      <c r="F30" s="65"/>
      <c r="G30" s="65"/>
      <c r="H30" s="146"/>
      <c r="I30" s="72"/>
      <c r="J30" s="65"/>
      <c r="K30" s="65"/>
    </row>
    <row r="31" spans="1:11" ht="13.75" customHeight="1">
      <c r="A31" s="194"/>
      <c r="B31" s="114">
        <v>1998</v>
      </c>
      <c r="C31" s="65"/>
      <c r="D31" s="65"/>
      <c r="E31" s="65"/>
      <c r="F31" s="65"/>
      <c r="G31" s="65"/>
      <c r="H31" s="146"/>
      <c r="I31" s="72"/>
      <c r="J31" s="65"/>
      <c r="K31" s="65"/>
    </row>
    <row r="32" spans="1:11" ht="13.75" customHeight="1">
      <c r="A32" s="194"/>
      <c r="B32" s="114">
        <v>1999</v>
      </c>
      <c r="C32" s="65"/>
      <c r="D32" s="65"/>
      <c r="E32" s="65"/>
      <c r="F32" s="65"/>
      <c r="G32" s="65"/>
      <c r="H32" s="146"/>
      <c r="I32" s="72"/>
      <c r="J32" s="65"/>
      <c r="K32" s="65"/>
    </row>
    <row r="33" spans="1:11" ht="13.75" customHeight="1">
      <c r="A33" s="194"/>
      <c r="B33" s="114">
        <v>2000</v>
      </c>
      <c r="C33" s="65"/>
      <c r="D33" s="65"/>
      <c r="E33" s="65"/>
      <c r="F33" s="65"/>
      <c r="G33" s="65"/>
      <c r="H33" s="146"/>
      <c r="I33" s="72"/>
      <c r="J33" s="65"/>
      <c r="K33" s="65"/>
    </row>
    <row r="34" spans="1:11" ht="13.75" customHeight="1">
      <c r="A34" s="194"/>
      <c r="B34" s="114">
        <v>2001</v>
      </c>
      <c r="C34" s="65"/>
      <c r="D34" s="65"/>
      <c r="E34" s="65"/>
      <c r="F34" s="65"/>
      <c r="G34" s="65"/>
      <c r="H34" s="146"/>
      <c r="I34" s="72"/>
      <c r="J34" s="65"/>
      <c r="K34" s="65"/>
    </row>
    <row r="35" spans="1:11" ht="13.75" customHeight="1">
      <c r="A35" s="194"/>
      <c r="B35" s="114">
        <v>2002</v>
      </c>
      <c r="C35" s="79">
        <v>15</v>
      </c>
      <c r="D35" s="79">
        <v>600</v>
      </c>
      <c r="E35" s="79">
        <v>0</v>
      </c>
      <c r="F35" s="79">
        <v>0</v>
      </c>
      <c r="G35" s="79">
        <v>0</v>
      </c>
      <c r="H35" s="82">
        <v>615</v>
      </c>
      <c r="I35" s="72"/>
      <c r="J35" s="65"/>
      <c r="K35" s="65"/>
    </row>
    <row r="36" spans="1:11" ht="13.75" customHeight="1">
      <c r="A36" s="194"/>
      <c r="B36" s="114">
        <v>2003</v>
      </c>
      <c r="C36" s="79">
        <v>69</v>
      </c>
      <c r="D36" s="79">
        <v>1200</v>
      </c>
      <c r="E36" s="79">
        <v>0</v>
      </c>
      <c r="F36" s="79">
        <v>0</v>
      </c>
      <c r="G36" s="79">
        <v>0</v>
      </c>
      <c r="H36" s="82">
        <v>1884</v>
      </c>
      <c r="I36" s="72"/>
      <c r="J36" s="65"/>
      <c r="K36" s="65"/>
    </row>
    <row r="37" spans="1:11" ht="13.75" customHeight="1">
      <c r="A37" s="195"/>
      <c r="B37" s="116">
        <v>2004</v>
      </c>
      <c r="C37" s="84">
        <v>131</v>
      </c>
      <c r="D37" s="84">
        <v>1879</v>
      </c>
      <c r="E37" s="84">
        <v>77</v>
      </c>
      <c r="F37" s="84">
        <v>7</v>
      </c>
      <c r="G37" s="84">
        <v>146</v>
      </c>
      <c r="H37" s="85">
        <v>3956</v>
      </c>
      <c r="I37" s="72"/>
      <c r="J37" s="81"/>
      <c r="K37" s="65"/>
    </row>
    <row r="38" spans="1:11" ht="12.75" customHeight="1">
      <c r="A38" s="186" t="s">
        <v>63</v>
      </c>
      <c r="B38" s="118">
        <v>2005</v>
      </c>
      <c r="C38" s="78">
        <v>191</v>
      </c>
      <c r="D38" s="78">
        <v>2107</v>
      </c>
      <c r="E38" s="78">
        <v>234</v>
      </c>
      <c r="F38" s="78">
        <v>22</v>
      </c>
      <c r="G38" s="78">
        <v>557</v>
      </c>
      <c r="H38" s="80">
        <v>6555</v>
      </c>
      <c r="I38" s="72"/>
      <c r="J38" s="65"/>
      <c r="K38" s="65"/>
    </row>
    <row r="39" spans="1:11" ht="13.75" customHeight="1">
      <c r="A39" s="187"/>
      <c r="B39" s="114">
        <v>2006</v>
      </c>
      <c r="C39" s="79">
        <v>359</v>
      </c>
      <c r="D39" s="79">
        <v>2337</v>
      </c>
      <c r="E39" s="79">
        <v>468</v>
      </c>
      <c r="F39" s="79">
        <v>58</v>
      </c>
      <c r="G39" s="79">
        <v>1130</v>
      </c>
      <c r="H39" s="82">
        <v>9855</v>
      </c>
      <c r="I39" s="72"/>
      <c r="J39" s="126"/>
      <c r="K39" s="81"/>
    </row>
    <row r="40" spans="1:11" ht="13.75" customHeight="1">
      <c r="A40" s="187"/>
      <c r="B40" s="114">
        <v>2007</v>
      </c>
      <c r="C40" s="79">
        <v>436</v>
      </c>
      <c r="D40" s="79">
        <v>2049</v>
      </c>
      <c r="E40" s="79">
        <v>707</v>
      </c>
      <c r="F40" s="79">
        <v>-28</v>
      </c>
      <c r="G40" s="79">
        <v>1313</v>
      </c>
      <c r="H40" s="82">
        <v>12973</v>
      </c>
      <c r="I40" s="72"/>
      <c r="J40" s="65"/>
      <c r="K40" s="65"/>
    </row>
    <row r="41" spans="1:11" ht="13.75" customHeight="1">
      <c r="A41" s="187"/>
      <c r="B41" s="114">
        <v>2008</v>
      </c>
      <c r="C41" s="79">
        <v>385</v>
      </c>
      <c r="D41" s="79">
        <v>2104</v>
      </c>
      <c r="E41" s="79">
        <v>237</v>
      </c>
      <c r="F41" s="79">
        <v>18</v>
      </c>
      <c r="G41" s="79">
        <v>-995</v>
      </c>
      <c r="H41" s="82">
        <v>14212</v>
      </c>
      <c r="I41" s="72"/>
      <c r="J41" s="65"/>
      <c r="K41" s="65"/>
    </row>
    <row r="42" spans="1:11" ht="13.75" customHeight="1">
      <c r="A42" s="187"/>
      <c r="B42" s="114">
        <v>2009</v>
      </c>
      <c r="C42" s="79">
        <v>383</v>
      </c>
      <c r="D42" s="79">
        <v>2243</v>
      </c>
      <c r="E42" s="79">
        <v>4</v>
      </c>
      <c r="F42" s="79">
        <v>-349</v>
      </c>
      <c r="G42" s="79">
        <v>-3495</v>
      </c>
      <c r="H42" s="82">
        <v>13688</v>
      </c>
      <c r="I42" s="72"/>
      <c r="J42" s="65"/>
      <c r="K42" s="65"/>
    </row>
    <row r="43" spans="1:11" ht="13.75" customHeight="1">
      <c r="A43" s="187"/>
      <c r="B43" s="114">
        <v>2010</v>
      </c>
      <c r="C43" s="79">
        <v>433</v>
      </c>
      <c r="D43" s="79">
        <v>250</v>
      </c>
      <c r="E43" s="79">
        <v>-27</v>
      </c>
      <c r="F43" s="79">
        <v>492</v>
      </c>
      <c r="G43" s="79">
        <v>1750</v>
      </c>
      <c r="H43" s="82">
        <v>15656</v>
      </c>
      <c r="I43" s="72"/>
      <c r="J43" s="65"/>
      <c r="K43" s="65"/>
    </row>
    <row r="44" spans="1:11" ht="13.5" customHeight="1">
      <c r="A44" s="187"/>
      <c r="B44" s="114">
        <v>2011</v>
      </c>
      <c r="C44" s="79">
        <v>518</v>
      </c>
      <c r="D44" s="79">
        <v>0</v>
      </c>
      <c r="E44" s="79">
        <v>872</v>
      </c>
      <c r="F44" s="79">
        <v>168</v>
      </c>
      <c r="G44" s="79">
        <v>3518</v>
      </c>
      <c r="H44" s="82">
        <v>18652</v>
      </c>
      <c r="I44" s="72"/>
      <c r="J44" s="65"/>
      <c r="K44" s="65"/>
    </row>
    <row r="45" spans="1:11" ht="13.75" customHeight="1">
      <c r="A45" s="187"/>
      <c r="B45" s="114">
        <v>2012</v>
      </c>
      <c r="C45" s="79">
        <v>539</v>
      </c>
      <c r="D45" s="79">
        <v>0</v>
      </c>
      <c r="E45" s="79">
        <v>160</v>
      </c>
      <c r="F45" s="79">
        <v>124</v>
      </c>
      <c r="G45" s="79">
        <v>-204</v>
      </c>
      <c r="H45" s="82">
        <v>18703</v>
      </c>
      <c r="I45" s="72"/>
      <c r="J45" s="65"/>
      <c r="K45" s="65"/>
    </row>
    <row r="46" spans="1:11" ht="13.75" customHeight="1">
      <c r="A46" s="187"/>
      <c r="B46" s="114">
        <v>2013</v>
      </c>
      <c r="C46" s="79">
        <v>595</v>
      </c>
      <c r="D46" s="79">
        <v>0</v>
      </c>
      <c r="E46" s="79">
        <v>983</v>
      </c>
      <c r="F46" s="79">
        <v>140</v>
      </c>
      <c r="G46" s="79">
        <v>4374</v>
      </c>
      <c r="H46" s="82">
        <v>22549</v>
      </c>
      <c r="I46" s="72"/>
      <c r="J46" s="65"/>
      <c r="K46" s="65"/>
    </row>
    <row r="47" spans="1:11" ht="13.75" customHeight="1">
      <c r="A47" s="187"/>
      <c r="B47" s="114">
        <v>2014</v>
      </c>
      <c r="C47" s="79">
        <v>767</v>
      </c>
      <c r="D47" s="79">
        <v>0</v>
      </c>
      <c r="E47" s="79">
        <v>1074</v>
      </c>
      <c r="F47" s="79">
        <v>164</v>
      </c>
      <c r="G47" s="79">
        <v>3735</v>
      </c>
      <c r="H47" s="82">
        <v>25809</v>
      </c>
      <c r="I47" s="72"/>
      <c r="J47" s="65"/>
      <c r="K47" s="65"/>
    </row>
    <row r="48" spans="1:11" ht="13.75" customHeight="1">
      <c r="A48" s="187"/>
      <c r="B48" s="114">
        <v>2015</v>
      </c>
      <c r="C48" s="79">
        <v>760</v>
      </c>
      <c r="D48" s="79">
        <v>0</v>
      </c>
      <c r="E48" s="79">
        <v>46</v>
      </c>
      <c r="F48" s="79">
        <v>198</v>
      </c>
      <c r="G48" s="79">
        <v>3156</v>
      </c>
      <c r="H48" s="82">
        <v>29522</v>
      </c>
      <c r="I48" s="72"/>
      <c r="J48" s="65"/>
      <c r="K48" s="65"/>
    </row>
    <row r="49" spans="1:11" ht="13.75" customHeight="1">
      <c r="A49" s="187"/>
      <c r="B49" s="114">
        <v>2016</v>
      </c>
      <c r="C49" s="79">
        <v>752</v>
      </c>
      <c r="D49" s="79">
        <v>0</v>
      </c>
      <c r="E49" s="79">
        <v>512</v>
      </c>
      <c r="F49" s="79">
        <v>138</v>
      </c>
      <c r="G49" s="79">
        <v>-76</v>
      </c>
      <c r="H49" s="82">
        <v>29527</v>
      </c>
      <c r="I49" s="72"/>
      <c r="J49" s="65"/>
      <c r="K49" s="65"/>
    </row>
    <row r="50" spans="1:11" ht="13.75" customHeight="1">
      <c r="A50" s="187"/>
      <c r="B50" s="114">
        <v>2017</v>
      </c>
      <c r="C50" s="79">
        <v>833</v>
      </c>
      <c r="D50" s="79">
        <v>0</v>
      </c>
      <c r="E50" s="79">
        <v>1139</v>
      </c>
      <c r="F50" s="91">
        <v>227</v>
      </c>
      <c r="G50" s="91">
        <v>5512</v>
      </c>
      <c r="H50" s="82">
        <v>34506</v>
      </c>
      <c r="I50" s="72"/>
      <c r="J50" s="65"/>
      <c r="K50" s="65"/>
    </row>
    <row r="51" spans="1:11" ht="13.75" customHeight="1">
      <c r="A51" s="187"/>
      <c r="B51" s="114">
        <v>2018</v>
      </c>
      <c r="C51" s="91">
        <v>935</v>
      </c>
      <c r="D51" s="91">
        <v>500</v>
      </c>
      <c r="E51" s="92">
        <v>241</v>
      </c>
      <c r="F51" s="132">
        <v>341</v>
      </c>
      <c r="G51" s="132">
        <v>3564</v>
      </c>
      <c r="H51" s="149">
        <v>39053</v>
      </c>
      <c r="I51" s="72"/>
      <c r="J51" s="65"/>
      <c r="K51" s="65"/>
    </row>
    <row r="52" spans="1:11" ht="13.75" customHeight="1">
      <c r="A52" s="187"/>
      <c r="B52" s="200">
        <v>2019</v>
      </c>
      <c r="C52" s="132">
        <v>1133</v>
      </c>
      <c r="D52" s="132">
        <v>1000</v>
      </c>
      <c r="E52" s="132">
        <v>540</v>
      </c>
      <c r="F52" s="132">
        <v>255</v>
      </c>
      <c r="G52" s="132">
        <v>1986</v>
      </c>
      <c r="H52" s="93">
        <v>42445</v>
      </c>
      <c r="I52" s="72"/>
      <c r="J52" s="65"/>
      <c r="K52" s="65"/>
    </row>
    <row r="53" spans="1:11" ht="13.75" customHeight="1">
      <c r="A53" s="187"/>
      <c r="B53" s="114">
        <v>2020</v>
      </c>
      <c r="C53" s="95">
        <v>803</v>
      </c>
      <c r="D53" s="150">
        <v>1460</v>
      </c>
      <c r="E53" s="151">
        <v>448</v>
      </c>
      <c r="F53" s="134">
        <v>150</v>
      </c>
      <c r="G53" s="134">
        <v>17</v>
      </c>
      <c r="H53" s="152">
        <v>43997</v>
      </c>
      <c r="I53" s="72"/>
      <c r="J53" s="65"/>
      <c r="K53" s="65"/>
    </row>
    <row r="54" spans="1:11" ht="13.75" customHeight="1">
      <c r="A54" s="187"/>
      <c r="B54" s="114">
        <v>2021</v>
      </c>
      <c r="C54" s="96">
        <v>742</v>
      </c>
      <c r="D54" s="150">
        <v>2120</v>
      </c>
      <c r="E54" s="151">
        <v>2156</v>
      </c>
      <c r="F54" s="137">
        <v>124</v>
      </c>
      <c r="G54" s="137">
        <v>12786</v>
      </c>
      <c r="H54" s="153">
        <v>57365</v>
      </c>
      <c r="I54" s="89"/>
      <c r="J54" s="65"/>
      <c r="K54" s="65"/>
    </row>
    <row r="55" spans="1:11" ht="13.75" customHeight="1">
      <c r="A55" s="187"/>
      <c r="B55" s="114">
        <v>2022</v>
      </c>
      <c r="C55" s="96">
        <v>1077</v>
      </c>
      <c r="D55" s="150">
        <v>2420</v>
      </c>
      <c r="E55" s="151">
        <v>35</v>
      </c>
      <c r="F55" s="137">
        <v>-516</v>
      </c>
      <c r="G55" s="137">
        <v>-5133</v>
      </c>
      <c r="H55" s="153">
        <v>56210</v>
      </c>
      <c r="I55" s="89"/>
      <c r="J55" s="65"/>
      <c r="K55" s="65"/>
    </row>
    <row r="56" spans="1:11" ht="13.75" customHeight="1">
      <c r="A56" s="187"/>
      <c r="B56" s="114">
        <v>2023</v>
      </c>
      <c r="C56" s="96">
        <v>1320</v>
      </c>
      <c r="D56" s="150">
        <v>2558</v>
      </c>
      <c r="E56" s="151">
        <v>127</v>
      </c>
      <c r="F56" s="137">
        <v>1054</v>
      </c>
      <c r="G56" s="154">
        <v>5766</v>
      </c>
      <c r="H56" s="149">
        <v>64673</v>
      </c>
      <c r="I56" s="89"/>
      <c r="J56" s="65"/>
      <c r="K56" s="65"/>
    </row>
    <row r="57" spans="1:11" ht="13.75" customHeight="1">
      <c r="A57" s="188"/>
      <c r="B57" s="97">
        <v>2024</v>
      </c>
      <c r="C57" s="99">
        <v>1659</v>
      </c>
      <c r="D57" s="155">
        <v>1614</v>
      </c>
      <c r="E57" s="156">
        <v>1290</v>
      </c>
      <c r="F57" s="99">
        <v>189</v>
      </c>
      <c r="G57" s="98">
        <v>8352</v>
      </c>
      <c r="H57" s="100">
        <v>74819</v>
      </c>
      <c r="I57" s="72"/>
      <c r="J57" s="126"/>
      <c r="K57" s="65"/>
    </row>
    <row r="58" spans="1:11" ht="13.75" customHeight="1">
      <c r="A58" s="139"/>
      <c r="B58" s="202"/>
      <c r="C58" s="139"/>
      <c r="D58" s="139"/>
      <c r="E58" s="139"/>
      <c r="F58" s="139"/>
      <c r="G58" s="139"/>
      <c r="H58" s="139"/>
      <c r="I58" s="65"/>
      <c r="J58" s="65"/>
      <c r="K58" s="88"/>
    </row>
    <row r="59" spans="1:11" ht="13.75" customHeight="1">
      <c r="A59" s="105" t="s">
        <v>132</v>
      </c>
      <c r="B59" s="196"/>
      <c r="C59" s="65"/>
      <c r="D59" s="65"/>
      <c r="E59" s="65"/>
      <c r="F59" s="65"/>
      <c r="G59" s="65"/>
      <c r="H59" s="65"/>
      <c r="I59" s="65"/>
      <c r="J59" s="65"/>
      <c r="K59" s="88"/>
    </row>
    <row r="60" spans="1:11" ht="13.75" customHeight="1">
      <c r="A60" s="67"/>
      <c r="B60" s="197"/>
      <c r="C60" s="67"/>
      <c r="D60" s="67"/>
      <c r="E60" s="67"/>
      <c r="F60" s="67"/>
      <c r="G60" s="67"/>
      <c r="H60" s="67"/>
      <c r="I60" s="65"/>
      <c r="J60" s="65"/>
      <c r="K60" s="88"/>
    </row>
    <row r="61" spans="1:11" ht="13.5" customHeight="1">
      <c r="A61" s="68" t="s">
        <v>87</v>
      </c>
      <c r="B61" s="198"/>
      <c r="C61" s="178" t="s">
        <v>125</v>
      </c>
      <c r="D61" s="179"/>
      <c r="E61" s="179"/>
      <c r="F61" s="179"/>
      <c r="G61" s="179"/>
      <c r="H61" s="180"/>
      <c r="I61" s="72"/>
      <c r="J61" s="65"/>
      <c r="K61" s="65"/>
    </row>
    <row r="62" spans="1:11" ht="39.75" customHeight="1">
      <c r="A62" s="143"/>
      <c r="B62" s="199"/>
      <c r="C62" s="128" t="s">
        <v>126</v>
      </c>
      <c r="D62" s="128" t="s">
        <v>127</v>
      </c>
      <c r="E62" s="128" t="s">
        <v>133</v>
      </c>
      <c r="F62" s="128" t="s">
        <v>134</v>
      </c>
      <c r="G62" s="128" t="s">
        <v>130</v>
      </c>
      <c r="H62" s="130" t="s">
        <v>131</v>
      </c>
      <c r="I62" s="72"/>
      <c r="J62" s="65"/>
      <c r="K62" s="65"/>
    </row>
    <row r="63" spans="1:11" ht="12.75" customHeight="1">
      <c r="A63" s="181" t="s">
        <v>45</v>
      </c>
      <c r="B63" s="118">
        <v>1972</v>
      </c>
      <c r="C63" s="144"/>
      <c r="D63" s="144"/>
      <c r="E63" s="144"/>
      <c r="F63" s="144"/>
      <c r="G63" s="144"/>
      <c r="H63" s="145"/>
      <c r="I63" s="72"/>
      <c r="J63" s="65"/>
      <c r="K63" s="65"/>
    </row>
    <row r="64" spans="1:11" ht="13.75" customHeight="1">
      <c r="A64" s="182"/>
      <c r="B64" s="114">
        <v>1973</v>
      </c>
      <c r="C64" s="65"/>
      <c r="D64" s="65"/>
      <c r="E64" s="65"/>
      <c r="F64" s="65"/>
      <c r="G64" s="65"/>
      <c r="H64" s="146"/>
      <c r="I64" s="72"/>
      <c r="J64" s="65"/>
      <c r="K64" s="65"/>
    </row>
    <row r="65" spans="1:11" ht="13.75" customHeight="1">
      <c r="A65" s="182"/>
      <c r="B65" s="114">
        <v>1974</v>
      </c>
      <c r="C65" s="65"/>
      <c r="D65" s="65"/>
      <c r="E65" s="65"/>
      <c r="F65" s="65"/>
      <c r="G65" s="65"/>
      <c r="H65" s="146"/>
      <c r="I65" s="72"/>
      <c r="J65" s="65"/>
      <c r="K65" s="65"/>
    </row>
    <row r="66" spans="1:11" ht="13.75" customHeight="1">
      <c r="A66" s="182"/>
      <c r="B66" s="114">
        <v>1975</v>
      </c>
      <c r="C66" s="65"/>
      <c r="D66" s="65"/>
      <c r="E66" s="65"/>
      <c r="F66" s="65"/>
      <c r="G66" s="65"/>
      <c r="H66" s="146"/>
      <c r="I66" s="72"/>
      <c r="J66" s="65"/>
      <c r="K66" s="65"/>
    </row>
    <row r="67" spans="1:11" ht="13.75" customHeight="1">
      <c r="A67" s="182"/>
      <c r="B67" s="114">
        <v>1976</v>
      </c>
      <c r="C67" s="65"/>
      <c r="D67" s="65"/>
      <c r="E67" s="65"/>
      <c r="F67" s="65"/>
      <c r="G67" s="65"/>
      <c r="H67" s="146"/>
      <c r="I67" s="72"/>
      <c r="J67" s="65"/>
      <c r="K67" s="65"/>
    </row>
    <row r="68" spans="1:11" ht="13.75" customHeight="1">
      <c r="A68" s="182"/>
      <c r="B68" s="114">
        <v>1977</v>
      </c>
      <c r="C68" s="65"/>
      <c r="D68" s="65"/>
      <c r="E68" s="65"/>
      <c r="F68" s="65"/>
      <c r="G68" s="65"/>
      <c r="H68" s="146"/>
      <c r="I68" s="72"/>
      <c r="J68" s="65"/>
      <c r="K68" s="65"/>
    </row>
    <row r="69" spans="1:11" ht="13.75" customHeight="1">
      <c r="A69" s="182"/>
      <c r="B69" s="114">
        <v>1978</v>
      </c>
      <c r="C69" s="65"/>
      <c r="D69" s="65"/>
      <c r="E69" s="65"/>
      <c r="F69" s="65"/>
      <c r="G69" s="65"/>
      <c r="H69" s="146"/>
      <c r="I69" s="72"/>
      <c r="J69" s="65"/>
      <c r="K69" s="65"/>
    </row>
    <row r="70" spans="1:11" ht="13.75" customHeight="1">
      <c r="A70" s="182"/>
      <c r="B70" s="114">
        <v>1979</v>
      </c>
      <c r="C70" s="65"/>
      <c r="D70" s="65"/>
      <c r="E70" s="65"/>
      <c r="F70" s="65"/>
      <c r="G70" s="65"/>
      <c r="H70" s="146"/>
      <c r="I70" s="72"/>
      <c r="J70" s="65"/>
      <c r="K70" s="65"/>
    </row>
    <row r="71" spans="1:11" ht="13.75" customHeight="1">
      <c r="A71" s="182"/>
      <c r="B71" s="114">
        <v>1980</v>
      </c>
      <c r="C71" s="65"/>
      <c r="D71" s="65"/>
      <c r="E71" s="65"/>
      <c r="F71" s="65"/>
      <c r="G71" s="65"/>
      <c r="H71" s="146"/>
      <c r="I71" s="72"/>
      <c r="J71" s="65"/>
      <c r="K71" s="65"/>
    </row>
    <row r="72" spans="1:11" ht="13.75" customHeight="1">
      <c r="A72" s="182"/>
      <c r="B72" s="114">
        <v>1981</v>
      </c>
      <c r="C72" s="65"/>
      <c r="D72" s="65"/>
      <c r="E72" s="65"/>
      <c r="F72" s="65"/>
      <c r="G72" s="65"/>
      <c r="H72" s="146"/>
      <c r="I72" s="72"/>
      <c r="J72" s="65"/>
      <c r="K72" s="65"/>
    </row>
    <row r="73" spans="1:11" ht="13.75" customHeight="1">
      <c r="A73" s="182"/>
      <c r="B73" s="114">
        <v>1982</v>
      </c>
      <c r="C73" s="65"/>
      <c r="D73" s="65"/>
      <c r="E73" s="65"/>
      <c r="F73" s="65"/>
      <c r="G73" s="65"/>
      <c r="H73" s="146"/>
      <c r="I73" s="72"/>
      <c r="J73" s="65"/>
      <c r="K73" s="65"/>
    </row>
    <row r="74" spans="1:11" ht="13.75" customHeight="1">
      <c r="A74" s="182"/>
      <c r="B74" s="114">
        <v>1983</v>
      </c>
      <c r="C74" s="65"/>
      <c r="D74" s="65"/>
      <c r="E74" s="65"/>
      <c r="F74" s="65"/>
      <c r="G74" s="65"/>
      <c r="H74" s="146"/>
      <c r="I74" s="72"/>
      <c r="J74" s="65"/>
      <c r="K74" s="65"/>
    </row>
    <row r="75" spans="1:11" ht="13.75" customHeight="1">
      <c r="A75" s="182"/>
      <c r="B75" s="114">
        <v>1984</v>
      </c>
      <c r="C75" s="65"/>
      <c r="D75" s="65"/>
      <c r="E75" s="65"/>
      <c r="F75" s="65"/>
      <c r="G75" s="65"/>
      <c r="H75" s="146"/>
      <c r="I75" s="72"/>
      <c r="J75" s="65"/>
      <c r="K75" s="65"/>
    </row>
    <row r="76" spans="1:11" ht="13.75" customHeight="1">
      <c r="A76" s="182"/>
      <c r="B76" s="114">
        <v>1985</v>
      </c>
      <c r="C76" s="65"/>
      <c r="D76" s="65"/>
      <c r="E76" s="65"/>
      <c r="F76" s="65"/>
      <c r="G76" s="65"/>
      <c r="H76" s="146"/>
      <c r="I76" s="72"/>
      <c r="J76" s="65"/>
      <c r="K76" s="65"/>
    </row>
    <row r="77" spans="1:11" ht="13.75" customHeight="1">
      <c r="A77" s="182"/>
      <c r="B77" s="114">
        <v>1986</v>
      </c>
      <c r="C77" s="65"/>
      <c r="D77" s="65"/>
      <c r="E77" s="65"/>
      <c r="F77" s="65"/>
      <c r="G77" s="65"/>
      <c r="H77" s="146"/>
      <c r="I77" s="72"/>
      <c r="J77" s="65"/>
      <c r="K77" s="65"/>
    </row>
    <row r="78" spans="1:11" ht="13.75" customHeight="1">
      <c r="A78" s="182"/>
      <c r="B78" s="114">
        <v>1987</v>
      </c>
      <c r="C78" s="65"/>
      <c r="D78" s="65"/>
      <c r="E78" s="65"/>
      <c r="F78" s="65"/>
      <c r="G78" s="65"/>
      <c r="H78" s="146"/>
      <c r="I78" s="72"/>
      <c r="J78" s="65"/>
      <c r="K78" s="65"/>
    </row>
    <row r="79" spans="1:11" ht="13.75" customHeight="1">
      <c r="A79" s="182"/>
      <c r="B79" s="114">
        <v>1988</v>
      </c>
      <c r="C79" s="65"/>
      <c r="D79" s="65"/>
      <c r="E79" s="65"/>
      <c r="F79" s="65"/>
      <c r="G79" s="65"/>
      <c r="H79" s="146"/>
      <c r="I79" s="72"/>
      <c r="J79" s="65"/>
      <c r="K79" s="65"/>
    </row>
    <row r="80" spans="1:11" ht="13.75" customHeight="1">
      <c r="A80" s="183"/>
      <c r="B80" s="116">
        <v>1989</v>
      </c>
      <c r="C80" s="107"/>
      <c r="D80" s="107"/>
      <c r="E80" s="107"/>
      <c r="F80" s="107"/>
      <c r="G80" s="107"/>
      <c r="H80" s="147"/>
      <c r="I80" s="72"/>
      <c r="J80" s="65"/>
      <c r="K80" s="65"/>
    </row>
    <row r="81" spans="1:11" ht="13.75" customHeight="1">
      <c r="A81" s="181" t="s">
        <v>49</v>
      </c>
      <c r="B81" s="118">
        <v>1990</v>
      </c>
      <c r="C81" s="139"/>
      <c r="D81" s="139"/>
      <c r="E81" s="139"/>
      <c r="F81" s="139"/>
      <c r="G81" s="139"/>
      <c r="H81" s="145"/>
      <c r="I81" s="72"/>
      <c r="J81" s="65"/>
      <c r="K81" s="65"/>
    </row>
    <row r="82" spans="1:11" ht="13.75" customHeight="1">
      <c r="A82" s="182"/>
      <c r="B82" s="114">
        <v>1991</v>
      </c>
      <c r="C82" s="65"/>
      <c r="D82" s="65"/>
      <c r="E82" s="65"/>
      <c r="F82" s="65"/>
      <c r="G82" s="65"/>
      <c r="H82" s="146"/>
      <c r="I82" s="72"/>
      <c r="J82" s="65"/>
      <c r="K82" s="65"/>
    </row>
    <row r="83" spans="1:11" ht="13.75" customHeight="1">
      <c r="A83" s="182"/>
      <c r="B83" s="114">
        <v>1992</v>
      </c>
      <c r="C83" s="65"/>
      <c r="D83" s="65"/>
      <c r="E83" s="65"/>
      <c r="F83" s="65"/>
      <c r="G83" s="65"/>
      <c r="H83" s="146"/>
      <c r="I83" s="72"/>
      <c r="J83" s="65"/>
      <c r="K83" s="65"/>
    </row>
    <row r="84" spans="1:11" ht="13.75" customHeight="1">
      <c r="A84" s="183"/>
      <c r="B84" s="116">
        <v>1993</v>
      </c>
      <c r="C84" s="107"/>
      <c r="D84" s="107"/>
      <c r="E84" s="107"/>
      <c r="F84" s="107"/>
      <c r="G84" s="107"/>
      <c r="H84" s="147"/>
      <c r="I84" s="72"/>
      <c r="J84" s="65"/>
      <c r="K84" s="65"/>
    </row>
    <row r="85" spans="1:11" ht="12.75" customHeight="1">
      <c r="A85" s="189" t="s">
        <v>58</v>
      </c>
      <c r="B85" s="119">
        <v>1994</v>
      </c>
      <c r="C85" s="157"/>
      <c r="D85" s="144"/>
      <c r="E85" s="144"/>
      <c r="F85" s="144"/>
      <c r="G85" s="144"/>
      <c r="H85" s="145"/>
      <c r="I85" s="72"/>
      <c r="J85" s="65"/>
      <c r="K85" s="65"/>
    </row>
    <row r="86" spans="1:11" ht="13.75" customHeight="1">
      <c r="A86" s="190"/>
      <c r="B86" s="115">
        <v>1995</v>
      </c>
      <c r="C86" s="148"/>
      <c r="D86" s="65"/>
      <c r="E86" s="65"/>
      <c r="F86" s="65"/>
      <c r="G86" s="65"/>
      <c r="H86" s="146"/>
      <c r="I86" s="72"/>
      <c r="J86" s="65"/>
      <c r="K86" s="65"/>
    </row>
    <row r="87" spans="1:11" ht="13.75" customHeight="1">
      <c r="A87" s="190"/>
      <c r="B87" s="115">
        <v>1996</v>
      </c>
      <c r="C87" s="148"/>
      <c r="D87" s="65"/>
      <c r="E87" s="65"/>
      <c r="F87" s="65"/>
      <c r="G87" s="65"/>
      <c r="H87" s="146"/>
      <c r="I87" s="72"/>
      <c r="J87" s="65"/>
      <c r="K87" s="65"/>
    </row>
    <row r="88" spans="1:11" ht="13.75" customHeight="1">
      <c r="A88" s="190"/>
      <c r="B88" s="115">
        <v>1997</v>
      </c>
      <c r="C88" s="148"/>
      <c r="D88" s="65"/>
      <c r="E88" s="65"/>
      <c r="F88" s="65"/>
      <c r="G88" s="65"/>
      <c r="H88" s="146"/>
      <c r="I88" s="72"/>
      <c r="J88" s="65"/>
      <c r="K88" s="65"/>
    </row>
    <row r="89" spans="1:11" ht="13.75" customHeight="1">
      <c r="A89" s="190"/>
      <c r="B89" s="115">
        <v>1998</v>
      </c>
      <c r="C89" s="148"/>
      <c r="D89" s="65"/>
      <c r="E89" s="65"/>
      <c r="F89" s="65"/>
      <c r="G89" s="65"/>
      <c r="H89" s="146"/>
      <c r="I89" s="72"/>
      <c r="J89" s="65"/>
      <c r="K89" s="65"/>
    </row>
    <row r="90" spans="1:11" ht="13.75" customHeight="1">
      <c r="A90" s="190"/>
      <c r="B90" s="115">
        <v>1999</v>
      </c>
      <c r="C90" s="148"/>
      <c r="D90" s="65"/>
      <c r="E90" s="65"/>
      <c r="F90" s="65"/>
      <c r="G90" s="65"/>
      <c r="H90" s="146"/>
      <c r="I90" s="72"/>
      <c r="J90" s="65"/>
      <c r="K90" s="65"/>
    </row>
    <row r="91" spans="1:11" ht="13.75" customHeight="1">
      <c r="A91" s="190"/>
      <c r="B91" s="115">
        <v>2000</v>
      </c>
      <c r="C91" s="148"/>
      <c r="D91" s="65"/>
      <c r="E91" s="65"/>
      <c r="F91" s="65"/>
      <c r="G91" s="65"/>
      <c r="H91" s="146"/>
      <c r="I91" s="72"/>
      <c r="J91" s="65"/>
      <c r="K91" s="65"/>
    </row>
    <row r="92" spans="1:11" ht="13.75" customHeight="1">
      <c r="A92" s="190"/>
      <c r="B92" s="115">
        <v>2001</v>
      </c>
      <c r="C92" s="148"/>
      <c r="D92" s="65"/>
      <c r="E92" s="65"/>
      <c r="F92" s="65"/>
      <c r="G92" s="65"/>
      <c r="H92" s="146"/>
      <c r="I92" s="72"/>
      <c r="J92" s="65"/>
      <c r="K92" s="65"/>
    </row>
    <row r="93" spans="1:11" ht="14.05" customHeight="1">
      <c r="A93" s="190"/>
      <c r="B93" s="115">
        <v>2002</v>
      </c>
      <c r="C93" s="62">
        <f>ROUND(C35*1000000/Population!$C35,0)</f>
        <v>4</v>
      </c>
      <c r="D93" s="62">
        <f>ROUND(D35*1000000/Population!$C35,0)</f>
        <v>153</v>
      </c>
      <c r="E93" s="62">
        <f>ROUND(E35*1000000/Population!$C35,0)</f>
        <v>0</v>
      </c>
      <c r="F93" s="62">
        <f>ROUND(F35*1000000/Population!$C35,0)</f>
        <v>0</v>
      </c>
      <c r="G93" s="62">
        <f>ROUND(G35*1000000/Population!$C35,0)</f>
        <v>0</v>
      </c>
      <c r="H93" s="62">
        <f>ROUND(H35*1000000/Population!$C35,0)</f>
        <v>157</v>
      </c>
      <c r="I93" s="72"/>
      <c r="J93" s="65"/>
      <c r="K93" s="65"/>
    </row>
    <row r="94" spans="1:11" ht="14.05" customHeight="1">
      <c r="A94" s="190"/>
      <c r="B94" s="115">
        <v>2003</v>
      </c>
      <c r="C94" s="62">
        <f>ROUND(C36*1000000/Population!$C36,0)</f>
        <v>17</v>
      </c>
      <c r="D94" s="62">
        <f>ROUND(D36*1000000/Population!$C36,0)</f>
        <v>301</v>
      </c>
      <c r="E94" s="62">
        <f>ROUND(E36*1000000/Population!$C36,0)</f>
        <v>0</v>
      </c>
      <c r="F94" s="62">
        <f>ROUND(F36*1000000/Population!$C36,0)</f>
        <v>0</v>
      </c>
      <c r="G94" s="62">
        <f>ROUND(G36*1000000/Population!$C36,0)</f>
        <v>0</v>
      </c>
      <c r="H94" s="62">
        <f>ROUND(H36*1000000/Population!$C36,0)</f>
        <v>472</v>
      </c>
      <c r="I94" s="72"/>
      <c r="J94" s="65"/>
      <c r="K94" s="65"/>
    </row>
    <row r="95" spans="1:11" ht="14.05" customHeight="1">
      <c r="A95" s="191"/>
      <c r="B95" s="117">
        <v>2004</v>
      </c>
      <c r="C95" s="62">
        <f>ROUND(C37*1000000/Population!$C37,0)</f>
        <v>32</v>
      </c>
      <c r="D95" s="62">
        <f>ROUND(D37*1000000/Population!$C37,0)</f>
        <v>463</v>
      </c>
      <c r="E95" s="62">
        <f>ROUND(E37*1000000/Population!$C37,0)</f>
        <v>19</v>
      </c>
      <c r="F95" s="62">
        <f>ROUND(F37*1000000/Population!$C37,0)</f>
        <v>2</v>
      </c>
      <c r="G95" s="62">
        <f>ROUND(G37*1000000/Population!$C37,0)</f>
        <v>36</v>
      </c>
      <c r="H95" s="62">
        <f>ROUND(H37*1000000/Population!$C37,0)</f>
        <v>974</v>
      </c>
      <c r="I95" s="72"/>
      <c r="J95" s="65"/>
      <c r="K95" s="65"/>
    </row>
    <row r="96" spans="1:11" ht="12.75" customHeight="1">
      <c r="A96" s="189" t="s">
        <v>63</v>
      </c>
      <c r="B96" s="119">
        <v>2005</v>
      </c>
      <c r="C96" s="62">
        <f>ROUND(C38*1000000/Population!$C38,0)</f>
        <v>46</v>
      </c>
      <c r="D96" s="62">
        <f>ROUND(D38*1000000/Population!$C38,0)</f>
        <v>512</v>
      </c>
      <c r="E96" s="62">
        <f>ROUND(E38*1000000/Population!$C38,0)</f>
        <v>57</v>
      </c>
      <c r="F96" s="62">
        <f>ROUND(F38*1000000/Population!$C38,0)</f>
        <v>5</v>
      </c>
      <c r="G96" s="62">
        <f>ROUND(G38*1000000/Population!$C38,0)</f>
        <v>135</v>
      </c>
      <c r="H96" s="62">
        <f>ROUND(H38*1000000/Population!$C38,0)</f>
        <v>1594</v>
      </c>
      <c r="I96" s="72"/>
      <c r="J96" s="65"/>
      <c r="K96" s="65"/>
    </row>
    <row r="97" spans="1:11" ht="14.05" customHeight="1">
      <c r="A97" s="192"/>
      <c r="B97" s="115">
        <v>2006</v>
      </c>
      <c r="C97" s="62">
        <f>ROUND(C39*1000000/Population!$C39,0)</f>
        <v>86</v>
      </c>
      <c r="D97" s="62">
        <f>ROUND(D39*1000000/Population!$C39,0)</f>
        <v>562</v>
      </c>
      <c r="E97" s="62">
        <f>ROUND(E39*1000000/Population!$C39,0)</f>
        <v>112</v>
      </c>
      <c r="F97" s="62">
        <f>ROUND(F39*1000000/Population!$C39,0)</f>
        <v>14</v>
      </c>
      <c r="G97" s="62">
        <f>ROUND(G39*1000000/Population!$C39,0)</f>
        <v>272</v>
      </c>
      <c r="H97" s="62">
        <f>ROUND(H39*1000000/Population!$C39,0)</f>
        <v>2369</v>
      </c>
      <c r="I97" s="72"/>
      <c r="J97" s="65"/>
      <c r="K97" s="65"/>
    </row>
    <row r="98" spans="1:11" ht="14.05" customHeight="1">
      <c r="A98" s="192"/>
      <c r="B98" s="115">
        <v>2007</v>
      </c>
      <c r="C98" s="62">
        <f>ROUND(C40*1000000/Population!$C40,0)</f>
        <v>104</v>
      </c>
      <c r="D98" s="62">
        <f>ROUND(D40*1000000/Population!$C40,0)</f>
        <v>487</v>
      </c>
      <c r="E98" s="62">
        <f>ROUND(E40*1000000/Population!$C40,0)</f>
        <v>168</v>
      </c>
      <c r="F98" s="62">
        <f>ROUND(F40*1000000/Population!$C40,0)</f>
        <v>-7</v>
      </c>
      <c r="G98" s="62">
        <f>ROUND(G40*1000000/Population!$C40,0)</f>
        <v>312</v>
      </c>
      <c r="H98" s="62">
        <f>ROUND(H40*1000000/Population!$C40,0)</f>
        <v>3084</v>
      </c>
      <c r="I98" s="72"/>
      <c r="J98" s="65"/>
      <c r="K98" s="65"/>
    </row>
    <row r="99" spans="1:11" ht="14.05" customHeight="1">
      <c r="A99" s="192"/>
      <c r="B99" s="115">
        <v>2008</v>
      </c>
      <c r="C99" s="62">
        <f>ROUND(C41*1000000/Population!$C41,0)</f>
        <v>91</v>
      </c>
      <c r="D99" s="62">
        <f>ROUND(D41*1000000/Population!$C41,0)</f>
        <v>496</v>
      </c>
      <c r="E99" s="62">
        <f>ROUND(E41*1000000/Population!$C41,0)</f>
        <v>56</v>
      </c>
      <c r="F99" s="62">
        <f>ROUND(F41*1000000/Population!$C41,0)</f>
        <v>4</v>
      </c>
      <c r="G99" s="62">
        <f>ROUND(G41*1000000/Population!$C41,0)</f>
        <v>-234</v>
      </c>
      <c r="H99" s="62">
        <f>ROUND(H41*1000000/Population!$C41,0)</f>
        <v>3348</v>
      </c>
      <c r="I99" s="72"/>
      <c r="J99" s="65"/>
      <c r="K99" s="65"/>
    </row>
    <row r="100" spans="1:11" ht="14.05" customHeight="1">
      <c r="A100" s="192"/>
      <c r="B100" s="115">
        <v>2009</v>
      </c>
      <c r="C100" s="62">
        <f>ROUND(C42*1000000/Population!$C42,0)</f>
        <v>89</v>
      </c>
      <c r="D100" s="62">
        <f>ROUND(D42*1000000/Population!$C42,0)</f>
        <v>524</v>
      </c>
      <c r="E100" s="62">
        <f>ROUND(E42*1000000/Population!$C42,0)</f>
        <v>1</v>
      </c>
      <c r="F100" s="62">
        <f>ROUND(F42*1000000/Population!$C42,0)</f>
        <v>-82</v>
      </c>
      <c r="G100" s="62">
        <f>ROUND(G42*1000000/Population!$C42,0)</f>
        <v>-816</v>
      </c>
      <c r="H100" s="62">
        <f>ROUND(H42*1000000/Population!$C42,0)</f>
        <v>3197</v>
      </c>
      <c r="I100" s="72"/>
      <c r="J100" s="65"/>
      <c r="K100" s="65"/>
    </row>
    <row r="101" spans="1:11" ht="14.05" customHeight="1">
      <c r="A101" s="192"/>
      <c r="B101" s="115">
        <v>2010</v>
      </c>
      <c r="C101" s="62">
        <f>ROUND(C43*1000000/Population!$C43,0)</f>
        <v>100</v>
      </c>
      <c r="D101" s="62">
        <f>ROUND(D43*1000000/Population!$C43,0)</f>
        <v>58</v>
      </c>
      <c r="E101" s="62">
        <f>ROUND(E43*1000000/Population!$C43,0)</f>
        <v>-6</v>
      </c>
      <c r="F101" s="62">
        <f>ROUND(F43*1000000/Population!$C43,0)</f>
        <v>114</v>
      </c>
      <c r="G101" s="62">
        <f>ROUND(G43*1000000/Population!$C43,0)</f>
        <v>404</v>
      </c>
      <c r="H101" s="62">
        <f>ROUND(H43*1000000/Population!$C43,0)</f>
        <v>3615</v>
      </c>
      <c r="I101" s="72"/>
      <c r="J101" s="65"/>
      <c r="K101" s="65"/>
    </row>
    <row r="102" spans="1:11" ht="14.05" customHeight="1">
      <c r="A102" s="192"/>
      <c r="B102" s="115">
        <v>2011</v>
      </c>
      <c r="C102" s="62">
        <f>ROUND(C44*1000000/Population!$C44,0)</f>
        <v>118</v>
      </c>
      <c r="D102" s="62">
        <f>ROUND(D44*1000000/Population!$C44,0)</f>
        <v>0</v>
      </c>
      <c r="E102" s="62">
        <f>ROUND(E44*1000000/Population!$C44,0)</f>
        <v>199</v>
      </c>
      <c r="F102" s="62">
        <f>ROUND(F44*1000000/Population!$C44,0)</f>
        <v>38</v>
      </c>
      <c r="G102" s="62">
        <f>ROUND(G44*1000000/Population!$C44,0)</f>
        <v>805</v>
      </c>
      <c r="H102" s="62">
        <f>ROUND(H44*1000000/Population!$C44,0)</f>
        <v>4267</v>
      </c>
      <c r="I102" s="72"/>
      <c r="J102" s="65"/>
      <c r="K102" s="65"/>
    </row>
    <row r="103" spans="1:11" ht="14.05" customHeight="1">
      <c r="A103" s="192"/>
      <c r="B103" s="115">
        <v>2012</v>
      </c>
      <c r="C103" s="62">
        <f>ROUND(C45*1000000/Population!$C45,0)</f>
        <v>123</v>
      </c>
      <c r="D103" s="62">
        <f>ROUND(D45*1000000/Population!$C45,0)</f>
        <v>0</v>
      </c>
      <c r="E103" s="62">
        <f>ROUND(E45*1000000/Population!$C45,0)</f>
        <v>36</v>
      </c>
      <c r="F103" s="62">
        <f>ROUND(F45*1000000/Population!$C45,0)</f>
        <v>28</v>
      </c>
      <c r="G103" s="62">
        <f>ROUND(G45*1000000/Population!$C45,0)</f>
        <v>-46</v>
      </c>
      <c r="H103" s="62">
        <f>ROUND(H45*1000000/Population!$C45,0)</f>
        <v>4252</v>
      </c>
      <c r="I103" s="72"/>
      <c r="J103" s="65"/>
      <c r="K103" s="65"/>
    </row>
    <row r="104" spans="1:11" ht="14.05" customHeight="1">
      <c r="A104" s="192"/>
      <c r="B104" s="115">
        <v>2013</v>
      </c>
      <c r="C104" s="62">
        <f>ROUND(C46*1000000/Population!$C46,0)</f>
        <v>134</v>
      </c>
      <c r="D104" s="62">
        <f>ROUND(D46*1000000/Population!$C46,0)</f>
        <v>0</v>
      </c>
      <c r="E104" s="62">
        <f>ROUND(E46*1000000/Population!$C46,0)</f>
        <v>222</v>
      </c>
      <c r="F104" s="62">
        <f>ROUND(F46*1000000/Population!$C46,0)</f>
        <v>32</v>
      </c>
      <c r="G104" s="62">
        <f>ROUND(G46*1000000/Population!$C46,0)</f>
        <v>988</v>
      </c>
      <c r="H104" s="62">
        <f>ROUND(H46*1000000/Population!$C46,0)</f>
        <v>5095</v>
      </c>
      <c r="I104" s="72"/>
      <c r="J104" s="65"/>
      <c r="K104" s="65"/>
    </row>
    <row r="105" spans="1:11" ht="14.05" customHeight="1">
      <c r="A105" s="192"/>
      <c r="B105" s="115">
        <v>2014</v>
      </c>
      <c r="C105" s="62">
        <f>ROUND(C47*1000000/Population!$C47,0)</f>
        <v>171</v>
      </c>
      <c r="D105" s="62">
        <f>ROUND(D47*1000000/Population!$C47,0)</f>
        <v>0</v>
      </c>
      <c r="E105" s="62">
        <f>ROUND(E47*1000000/Population!$C47,0)</f>
        <v>240</v>
      </c>
      <c r="F105" s="62">
        <f>ROUND(F47*1000000/Population!$C47,0)</f>
        <v>37</v>
      </c>
      <c r="G105" s="62">
        <f>ROUND(G47*1000000/Population!$C47,0)</f>
        <v>834</v>
      </c>
      <c r="H105" s="62">
        <f>ROUND(H47*1000000/Population!$C47,0)</f>
        <v>5762</v>
      </c>
      <c r="I105" s="72"/>
      <c r="J105" s="65"/>
      <c r="K105" s="65"/>
    </row>
    <row r="106" spans="1:11" ht="14.05" customHeight="1">
      <c r="A106" s="192"/>
      <c r="B106" s="115">
        <v>2015</v>
      </c>
      <c r="C106" s="62">
        <f>ROUND(C48*1000000/Population!$C48,0)</f>
        <v>166</v>
      </c>
      <c r="D106" s="62">
        <f>ROUND(D48*1000000/Population!$C48,0)</f>
        <v>0</v>
      </c>
      <c r="E106" s="62">
        <f>ROUND(E48*1000000/Population!$C48,0)</f>
        <v>10</v>
      </c>
      <c r="F106" s="62">
        <f>ROUND(F48*1000000/Population!$C48,0)</f>
        <v>43</v>
      </c>
      <c r="G106" s="62">
        <f>ROUND(G48*1000000/Population!$C48,0)</f>
        <v>691</v>
      </c>
      <c r="H106" s="62">
        <f>ROUND(H48*1000000/Population!$C48,0)</f>
        <v>6467</v>
      </c>
      <c r="I106" s="72"/>
      <c r="J106" s="65"/>
      <c r="K106" s="65"/>
    </row>
    <row r="107" spans="1:11" ht="14.05" customHeight="1">
      <c r="A107" s="192"/>
      <c r="B107" s="115">
        <v>2016</v>
      </c>
      <c r="C107" s="62">
        <f>ROUND(C49*1000000/Population!$C49,0)</f>
        <v>161</v>
      </c>
      <c r="D107" s="62">
        <f>ROUND(D49*1000000/Population!$C49,0)</f>
        <v>0</v>
      </c>
      <c r="E107" s="62">
        <f>ROUND(E49*1000000/Population!$C49,0)</f>
        <v>110</v>
      </c>
      <c r="F107" s="62">
        <f>ROUND(F49*1000000/Population!$C49,0)</f>
        <v>30</v>
      </c>
      <c r="G107" s="62">
        <f>ROUND(G49*1000000/Population!$C49,0)</f>
        <v>-16</v>
      </c>
      <c r="H107" s="62">
        <f>ROUND(H49*1000000/Population!$C49,0)</f>
        <v>6331</v>
      </c>
      <c r="I107" s="72"/>
      <c r="J107" s="65"/>
      <c r="K107" s="65"/>
    </row>
    <row r="108" spans="1:11" ht="14.05" customHeight="1">
      <c r="A108" s="192"/>
      <c r="B108" s="115">
        <v>2017</v>
      </c>
      <c r="C108" s="62">
        <f>ROUND(C50*1000000/Population!$C50,0)</f>
        <v>175</v>
      </c>
      <c r="D108" s="62">
        <f>ROUND(D50*1000000/Population!$C50,0)</f>
        <v>0</v>
      </c>
      <c r="E108" s="62">
        <f>ROUND(E50*1000000/Population!$C50,0)</f>
        <v>239</v>
      </c>
      <c r="F108" s="62">
        <f>ROUND(F50*1000000/Population!$C50,0)</f>
        <v>48</v>
      </c>
      <c r="G108" s="62">
        <f>ROUND(G50*1000000/Population!$C50,0)</f>
        <v>1156</v>
      </c>
      <c r="H108" s="62">
        <f>ROUND(H50*1000000/Population!$C50,0)</f>
        <v>7238</v>
      </c>
      <c r="I108" s="72"/>
      <c r="J108" s="65"/>
      <c r="K108" s="65"/>
    </row>
    <row r="109" spans="1:11" ht="14.05" customHeight="1">
      <c r="A109" s="192"/>
      <c r="B109" s="115">
        <v>2018</v>
      </c>
      <c r="C109" s="62">
        <f>ROUND(C51*1000000/Population!$C51,0)</f>
        <v>192</v>
      </c>
      <c r="D109" s="62">
        <f>ROUND(D51*1000000/Population!$C51,0)</f>
        <v>103</v>
      </c>
      <c r="E109" s="62">
        <f>ROUND(E51*1000000/Population!$C51,0)</f>
        <v>50</v>
      </c>
      <c r="F109" s="62">
        <f>ROUND(F51*1000000/Population!$C51,0)</f>
        <v>70</v>
      </c>
      <c r="G109" s="62">
        <f>ROUND(G51*1000000/Population!$C51,0)</f>
        <v>733</v>
      </c>
      <c r="H109" s="62">
        <f>ROUND(H51*1000000/Population!$C51,0)</f>
        <v>8036</v>
      </c>
      <c r="I109" s="72"/>
      <c r="J109" s="65"/>
      <c r="K109" s="65"/>
    </row>
    <row r="110" spans="1:11" ht="14.05" customHeight="1">
      <c r="A110" s="192"/>
      <c r="B110" s="115">
        <v>2019</v>
      </c>
      <c r="C110" s="62">
        <f>ROUND(C52*1000000/Population!$C52,0)</f>
        <v>229</v>
      </c>
      <c r="D110" s="62">
        <f>ROUND(D52*1000000/Population!$C52,0)</f>
        <v>202</v>
      </c>
      <c r="E110" s="62">
        <f>ROUND(E52*1000000/Population!$C52,0)</f>
        <v>109</v>
      </c>
      <c r="F110" s="62">
        <f>ROUND(F52*1000000/Population!$C52,0)</f>
        <v>52</v>
      </c>
      <c r="G110" s="62">
        <f>ROUND(G52*1000000/Population!$C52,0)</f>
        <v>402</v>
      </c>
      <c r="H110" s="62">
        <f>ROUND(H52*1000000/Population!$C52,0)</f>
        <v>8589</v>
      </c>
      <c r="I110" s="72"/>
      <c r="J110" s="65"/>
      <c r="K110" s="65"/>
    </row>
    <row r="111" spans="1:11" ht="14.05" customHeight="1">
      <c r="A111" s="192"/>
      <c r="B111" s="115">
        <v>2020</v>
      </c>
      <c r="C111" s="62">
        <f>ROUND(C53*1000000/Population!$C53,0)</f>
        <v>159</v>
      </c>
      <c r="D111" s="62">
        <f>ROUND(D53*1000000/Population!$C53,0)</f>
        <v>290</v>
      </c>
      <c r="E111" s="62">
        <f>ROUND(E53*1000000/Population!$C53,0)</f>
        <v>89</v>
      </c>
      <c r="F111" s="62">
        <f>ROUND(F53*1000000/Population!$C53,0)</f>
        <v>30</v>
      </c>
      <c r="G111" s="62">
        <f>ROUND(G53*1000000/Population!$C53,0)</f>
        <v>3</v>
      </c>
      <c r="H111" s="62">
        <f>ROUND(H53*1000000/Population!$C53,0)</f>
        <v>8727</v>
      </c>
      <c r="I111" s="72"/>
      <c r="J111" s="65"/>
      <c r="K111" s="65"/>
    </row>
    <row r="112" spans="1:11" ht="14.05" customHeight="1">
      <c r="A112" s="192"/>
      <c r="B112" s="115">
        <v>2021</v>
      </c>
      <c r="C112" s="62">
        <f>ROUND(C54*1000000/Population!$C54,0)</f>
        <v>145</v>
      </c>
      <c r="D112" s="62">
        <f>ROUND(D54*1000000/Population!$C54,0)</f>
        <v>415</v>
      </c>
      <c r="E112" s="62">
        <f>ROUND(E54*1000000/Population!$C54,0)</f>
        <v>423</v>
      </c>
      <c r="F112" s="62">
        <f>ROUND(F54*1000000/Population!$C54,0)</f>
        <v>24</v>
      </c>
      <c r="G112" s="62">
        <f>ROUND(G54*1000000/Population!$C54,0)</f>
        <v>2506</v>
      </c>
      <c r="H112" s="62">
        <f>ROUND(H54*1000000/Population!$C54,0)</f>
        <v>11242</v>
      </c>
      <c r="I112" s="72"/>
      <c r="J112" s="65"/>
      <c r="K112" s="65"/>
    </row>
    <row r="113" spans="1:11" ht="14.05" customHeight="1">
      <c r="A113" s="192"/>
      <c r="B113" s="115">
        <v>2022</v>
      </c>
      <c r="C113" s="62">
        <f>ROUND(C55*1000000/Population!$C55,0)</f>
        <v>211</v>
      </c>
      <c r="D113" s="62">
        <f>ROUND(D55*1000000/Population!$C55,0)</f>
        <v>473</v>
      </c>
      <c r="E113" s="62">
        <f>ROUND(E55*1000000/Population!$C55,0)</f>
        <v>7</v>
      </c>
      <c r="F113" s="62">
        <f>ROUND(F55*1000000/Population!$C55,0)</f>
        <v>-101</v>
      </c>
      <c r="G113" s="62">
        <f>ROUND(G55*1000000/Population!$C55,0)</f>
        <v>-1003</v>
      </c>
      <c r="H113" s="62">
        <f>ROUND(H55*1000000/Population!$C55,0)</f>
        <v>10989</v>
      </c>
      <c r="I113" s="72"/>
      <c r="J113" s="65"/>
      <c r="K113" s="65"/>
    </row>
    <row r="114" spans="1:11" ht="14.05" customHeight="1">
      <c r="A114" s="192"/>
      <c r="B114" s="115">
        <v>2023</v>
      </c>
      <c r="C114" s="62">
        <f>ROUND(C56*1000000/Population!$C56,0)</f>
        <v>255</v>
      </c>
      <c r="D114" s="62">
        <f>ROUND(D56*1000000/Population!$C56,0)</f>
        <v>495</v>
      </c>
      <c r="E114" s="62">
        <f>ROUND(E56*1000000/Population!$C56,0)</f>
        <v>25</v>
      </c>
      <c r="F114" s="62">
        <f>ROUND(F56*1000000/Population!$C56,0)</f>
        <v>204</v>
      </c>
      <c r="G114" s="62">
        <f>ROUND(G56*1000000/Population!$C56,0)</f>
        <v>1115</v>
      </c>
      <c r="H114" s="62">
        <f>ROUND(H56*1000000/Population!$C56,0)</f>
        <v>12509</v>
      </c>
      <c r="I114" s="72"/>
      <c r="J114" s="65"/>
      <c r="K114" s="65"/>
    </row>
    <row r="115" spans="1:11" ht="14.05" customHeight="1">
      <c r="A115" s="193"/>
      <c r="B115" s="117">
        <v>2024</v>
      </c>
      <c r="C115" s="62">
        <f>ROUND(C57*1000000/Population!$C57,0)</f>
        <v>313</v>
      </c>
      <c r="D115" s="62">
        <f>ROUND(D57*1000000/Population!$C57,0)</f>
        <v>304</v>
      </c>
      <c r="E115" s="62">
        <f>ROUND(E57*1000000/Population!$C57,0)</f>
        <v>243</v>
      </c>
      <c r="F115" s="62">
        <f>ROUND(F57*1000000/Population!$C57,0)</f>
        <v>36</v>
      </c>
      <c r="G115" s="62">
        <f>ROUND(G57*1000000/Population!$C57,0)</f>
        <v>1575</v>
      </c>
      <c r="H115" s="62">
        <f>ROUND(H57*1000000/Population!$C57,0)</f>
        <v>14112</v>
      </c>
      <c r="I115" s="72"/>
      <c r="J115" s="65"/>
      <c r="K115" s="65"/>
    </row>
  </sheetData>
  <mergeCells count="10">
    <mergeCell ref="A96:A115"/>
    <mergeCell ref="A38:A57"/>
    <mergeCell ref="A85:A95"/>
    <mergeCell ref="C3:H3"/>
    <mergeCell ref="C61:H61"/>
    <mergeCell ref="A5:A22"/>
    <mergeCell ref="A23:A26"/>
    <mergeCell ref="A63:A80"/>
    <mergeCell ref="A81:A84"/>
    <mergeCell ref="A27:A37"/>
  </mergeCells>
  <hyperlinks>
    <hyperlink ref="C3" location="'Series Descriptions'!R1C1" display="NZS Fund series" xr:uid="{00000000-0004-0000-0700-000000000000}"/>
    <hyperlink ref="C61" location="'Series Descriptions'!R1C1" display="NZS Fund series" xr:uid="{00000000-0004-0000-0700-000001000000}"/>
  </hyperlinks>
  <pageMargins left="0.7" right="0.7" top="0.75" bottom="0.75" header="0.3" footer="0.3"/>
  <pageSetup scale="99" orientation="portrait"/>
  <headerFooter>
    <oddFooter>&amp;C&amp;"Helvetica Neue,Regular"&amp;12&amp;K000000&amp;P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90"/>
  <sheetViews>
    <sheetView showGridLines="0" tabSelected="1" topLeftCell="A33" workbookViewId="0"/>
  </sheetViews>
  <sheetFormatPr defaultColWidth="8.84375" defaultRowHeight="13" customHeight="1"/>
  <cols>
    <col min="1" max="1" width="7.3046875" style="5" customWidth="1"/>
    <col min="2" max="2" width="8.84375" style="203" customWidth="1"/>
    <col min="3" max="3" width="27" style="5" customWidth="1"/>
    <col min="4" max="4" width="12.69140625" style="5" customWidth="1"/>
    <col min="5" max="7" width="8.84375" style="5" customWidth="1"/>
    <col min="8" max="16384" width="8.84375" style="5"/>
  </cols>
  <sheetData>
    <row r="1" spans="1:6" ht="16" customHeight="1">
      <c r="A1" s="64" t="s">
        <v>135</v>
      </c>
      <c r="B1" s="196"/>
      <c r="C1" s="65"/>
      <c r="D1" s="65"/>
      <c r="E1" s="65"/>
      <c r="F1" s="65"/>
    </row>
    <row r="2" spans="1:6" ht="16" customHeight="1">
      <c r="A2" s="66"/>
      <c r="B2" s="197"/>
      <c r="C2" s="67"/>
      <c r="D2" s="65"/>
      <c r="E2" s="65"/>
      <c r="F2" s="65"/>
    </row>
    <row r="3" spans="1:6" ht="13.5" customHeight="1">
      <c r="A3" s="68" t="s">
        <v>37</v>
      </c>
      <c r="B3" s="198"/>
      <c r="C3" s="158" t="s">
        <v>135</v>
      </c>
      <c r="D3" s="72"/>
      <c r="E3" s="126"/>
      <c r="F3" s="65"/>
    </row>
    <row r="4" spans="1:6" ht="15" customHeight="1">
      <c r="A4" s="143"/>
      <c r="B4" s="199"/>
      <c r="C4" s="159"/>
      <c r="D4" s="72"/>
      <c r="E4" s="105"/>
      <c r="F4" s="65"/>
    </row>
    <row r="5" spans="1:6" ht="13.75" customHeight="1">
      <c r="A5" s="181" t="s">
        <v>136</v>
      </c>
      <c r="B5" s="118">
        <v>1972</v>
      </c>
      <c r="C5" s="80"/>
      <c r="D5" s="72"/>
      <c r="E5" s="65"/>
      <c r="F5" s="65"/>
    </row>
    <row r="6" spans="1:6" ht="13.75" customHeight="1">
      <c r="A6" s="182"/>
      <c r="B6" s="114">
        <v>1973</v>
      </c>
      <c r="C6" s="82"/>
      <c r="D6" s="72"/>
      <c r="E6" s="65"/>
      <c r="F6" s="65"/>
    </row>
    <row r="7" spans="1:6" ht="13.75" customHeight="1">
      <c r="A7" s="182"/>
      <c r="B7" s="114">
        <v>1974</v>
      </c>
      <c r="C7" s="82"/>
      <c r="D7" s="72"/>
      <c r="E7" s="65"/>
      <c r="F7" s="65"/>
    </row>
    <row r="8" spans="1:6" ht="13.75" customHeight="1">
      <c r="A8" s="182"/>
      <c r="B8" s="114">
        <v>1975</v>
      </c>
      <c r="C8" s="82"/>
      <c r="D8" s="72"/>
      <c r="E8" s="65"/>
      <c r="F8" s="65"/>
    </row>
    <row r="9" spans="1:6" ht="13.75" customHeight="1">
      <c r="A9" s="182"/>
      <c r="B9" s="114">
        <v>1976</v>
      </c>
      <c r="C9" s="82"/>
      <c r="D9" s="72"/>
      <c r="E9" s="65"/>
      <c r="F9" s="65"/>
    </row>
    <row r="10" spans="1:6" ht="13.75" customHeight="1">
      <c r="A10" s="182"/>
      <c r="B10" s="114">
        <v>1977</v>
      </c>
      <c r="C10" s="82"/>
      <c r="D10" s="72"/>
      <c r="E10" s="65"/>
      <c r="F10" s="65"/>
    </row>
    <row r="11" spans="1:6" ht="13.75" customHeight="1">
      <c r="A11" s="182"/>
      <c r="B11" s="114">
        <v>1978</v>
      </c>
      <c r="C11" s="82"/>
      <c r="D11" s="72"/>
      <c r="E11" s="65"/>
      <c r="F11" s="65"/>
    </row>
    <row r="12" spans="1:6" ht="13.75" customHeight="1">
      <c r="A12" s="182"/>
      <c r="B12" s="114">
        <v>1979</v>
      </c>
      <c r="C12" s="82"/>
      <c r="D12" s="72"/>
      <c r="E12" s="65"/>
      <c r="F12" s="65"/>
    </row>
    <row r="13" spans="1:6" ht="13.75" customHeight="1">
      <c r="A13" s="182"/>
      <c r="B13" s="114">
        <v>1980</v>
      </c>
      <c r="C13" s="82"/>
      <c r="D13" s="72"/>
      <c r="E13" s="65"/>
      <c r="F13" s="65"/>
    </row>
    <row r="14" spans="1:6" ht="13.75" customHeight="1">
      <c r="A14" s="182"/>
      <c r="B14" s="114">
        <v>1981</v>
      </c>
      <c r="C14" s="82"/>
      <c r="D14" s="72"/>
      <c r="E14" s="65"/>
      <c r="F14" s="65"/>
    </row>
    <row r="15" spans="1:6" ht="13.75" customHeight="1">
      <c r="A15" s="182"/>
      <c r="B15" s="114">
        <v>1982</v>
      </c>
      <c r="C15" s="82"/>
      <c r="D15" s="160"/>
      <c r="E15" s="65"/>
      <c r="F15" s="83"/>
    </row>
    <row r="16" spans="1:6" ht="13.75" customHeight="1">
      <c r="A16" s="182"/>
      <c r="B16" s="114">
        <v>1983</v>
      </c>
      <c r="C16" s="82"/>
      <c r="D16" s="160"/>
      <c r="E16" s="65"/>
      <c r="F16" s="65"/>
    </row>
    <row r="17" spans="1:6" ht="13.75" customHeight="1">
      <c r="A17" s="182"/>
      <c r="B17" s="114">
        <v>1984</v>
      </c>
      <c r="C17" s="82"/>
      <c r="D17" s="160"/>
      <c r="E17" s="65"/>
      <c r="F17" s="65"/>
    </row>
    <row r="18" spans="1:6" ht="13.75" customHeight="1">
      <c r="A18" s="182"/>
      <c r="B18" s="114">
        <v>1985</v>
      </c>
      <c r="C18" s="82"/>
      <c r="D18" s="160"/>
      <c r="E18" s="65"/>
      <c r="F18" s="65"/>
    </row>
    <row r="19" spans="1:6" ht="13.75" customHeight="1">
      <c r="A19" s="182"/>
      <c r="B19" s="114">
        <v>1986</v>
      </c>
      <c r="C19" s="82"/>
      <c r="D19" s="160"/>
      <c r="E19" s="65"/>
      <c r="F19" s="65"/>
    </row>
    <row r="20" spans="1:6" ht="13.75" customHeight="1">
      <c r="A20" s="182"/>
      <c r="B20" s="114">
        <v>1987</v>
      </c>
      <c r="C20" s="82"/>
      <c r="D20" s="160"/>
      <c r="E20" s="65"/>
      <c r="F20" s="65"/>
    </row>
    <row r="21" spans="1:6" ht="13.75" customHeight="1">
      <c r="A21" s="182"/>
      <c r="B21" s="114">
        <v>1988</v>
      </c>
      <c r="C21" s="82"/>
      <c r="D21" s="160"/>
      <c r="E21" s="65"/>
      <c r="F21" s="65"/>
    </row>
    <row r="22" spans="1:6" ht="13.75" customHeight="1">
      <c r="A22" s="183"/>
      <c r="B22" s="116">
        <v>1989</v>
      </c>
      <c r="C22" s="85"/>
      <c r="D22" s="160"/>
      <c r="E22" s="65"/>
      <c r="F22" s="65"/>
    </row>
    <row r="23" spans="1:6" ht="12.75" customHeight="1">
      <c r="A23" s="189" t="s">
        <v>137</v>
      </c>
      <c r="B23" s="118">
        <v>1990</v>
      </c>
      <c r="C23" s="161"/>
      <c r="D23" s="160"/>
      <c r="E23" s="65"/>
      <c r="F23" s="65"/>
    </row>
    <row r="24" spans="1:6" ht="13.75" customHeight="1">
      <c r="A24" s="192"/>
      <c r="B24" s="114">
        <v>1991</v>
      </c>
      <c r="C24" s="162"/>
      <c r="D24" s="160"/>
      <c r="E24" s="65"/>
      <c r="F24" s="65"/>
    </row>
    <row r="25" spans="1:6" ht="14.8" customHeight="1">
      <c r="A25" s="192"/>
      <c r="B25" s="114">
        <v>1992</v>
      </c>
      <c r="C25" s="163">
        <v>3515100</v>
      </c>
      <c r="D25" s="160"/>
      <c r="E25" s="65"/>
      <c r="F25" s="65"/>
    </row>
    <row r="26" spans="1:6" ht="14.8" customHeight="1">
      <c r="A26" s="192"/>
      <c r="B26" s="114">
        <v>1993</v>
      </c>
      <c r="C26" s="163">
        <v>3552100</v>
      </c>
      <c r="D26" s="160"/>
      <c r="E26" s="65"/>
      <c r="F26" s="65"/>
    </row>
    <row r="27" spans="1:6" ht="14.8" customHeight="1">
      <c r="A27" s="192"/>
      <c r="B27" s="114">
        <v>1994</v>
      </c>
      <c r="C27" s="163">
        <v>3597100</v>
      </c>
      <c r="D27" s="160"/>
      <c r="E27" s="65"/>
      <c r="F27" s="65"/>
    </row>
    <row r="28" spans="1:6" ht="14.8" customHeight="1">
      <c r="A28" s="192"/>
      <c r="B28" s="114">
        <v>1995</v>
      </c>
      <c r="C28" s="163">
        <v>3647600</v>
      </c>
      <c r="D28" s="160"/>
      <c r="E28" s="65"/>
      <c r="F28" s="65"/>
    </row>
    <row r="29" spans="1:6" ht="14.8" customHeight="1">
      <c r="A29" s="192"/>
      <c r="B29" s="114">
        <v>1996</v>
      </c>
      <c r="C29" s="163">
        <v>3705400</v>
      </c>
      <c r="D29" s="160"/>
      <c r="E29" s="65"/>
      <c r="F29" s="65"/>
    </row>
    <row r="30" spans="1:6" ht="14.8" customHeight="1">
      <c r="A30" s="192"/>
      <c r="B30" s="114">
        <v>1997</v>
      </c>
      <c r="C30" s="163">
        <v>3759900</v>
      </c>
      <c r="D30" s="160"/>
      <c r="E30" s="65"/>
      <c r="F30" s="65"/>
    </row>
    <row r="31" spans="1:6" ht="14.8" customHeight="1">
      <c r="A31" s="192"/>
      <c r="B31" s="114">
        <v>1998</v>
      </c>
      <c r="C31" s="163">
        <v>3800800</v>
      </c>
      <c r="D31" s="160"/>
      <c r="E31" s="65"/>
      <c r="F31" s="65"/>
    </row>
    <row r="32" spans="1:6" ht="14.8" customHeight="1">
      <c r="A32" s="192"/>
      <c r="B32" s="114">
        <v>1999</v>
      </c>
      <c r="C32" s="163">
        <v>3827000</v>
      </c>
      <c r="D32" s="160"/>
      <c r="E32" s="65"/>
      <c r="F32" s="65"/>
    </row>
    <row r="33" spans="1:6" ht="14.8" customHeight="1">
      <c r="A33" s="192"/>
      <c r="B33" s="114">
        <v>2000</v>
      </c>
      <c r="C33" s="163">
        <v>3848600</v>
      </c>
      <c r="D33" s="160"/>
      <c r="E33" s="65"/>
      <c r="F33" s="65"/>
    </row>
    <row r="34" spans="1:6" ht="14.8" customHeight="1">
      <c r="A34" s="192"/>
      <c r="B34" s="114">
        <v>2001</v>
      </c>
      <c r="C34" s="163">
        <v>3870800</v>
      </c>
      <c r="D34" s="160"/>
      <c r="E34" s="65"/>
      <c r="F34" s="65"/>
    </row>
    <row r="35" spans="1:6" ht="14.8" customHeight="1">
      <c r="A35" s="192"/>
      <c r="B35" s="114">
        <v>2002</v>
      </c>
      <c r="C35" s="163">
        <v>3915400</v>
      </c>
      <c r="D35" s="160"/>
      <c r="E35" s="65"/>
      <c r="F35" s="65"/>
    </row>
    <row r="36" spans="1:6" ht="14.8" customHeight="1">
      <c r="A36" s="192"/>
      <c r="B36" s="114">
        <v>2003</v>
      </c>
      <c r="C36" s="163">
        <v>3989600</v>
      </c>
      <c r="D36" s="160"/>
      <c r="E36" s="65"/>
      <c r="F36" s="65"/>
    </row>
    <row r="37" spans="1:6" ht="14.8" customHeight="1">
      <c r="A37" s="192"/>
      <c r="B37" s="114">
        <v>2004</v>
      </c>
      <c r="C37" s="163">
        <v>4060600</v>
      </c>
      <c r="D37" s="160"/>
      <c r="E37" s="65"/>
      <c r="F37" s="65"/>
    </row>
    <row r="38" spans="1:6" ht="14.8" customHeight="1">
      <c r="A38" s="192"/>
      <c r="B38" s="114">
        <v>2005</v>
      </c>
      <c r="C38" s="163">
        <v>4113100</v>
      </c>
      <c r="D38" s="160"/>
      <c r="E38" s="65"/>
      <c r="F38" s="65"/>
    </row>
    <row r="39" spans="1:6" ht="14.8" customHeight="1">
      <c r="A39" s="192"/>
      <c r="B39" s="114">
        <v>2006</v>
      </c>
      <c r="C39" s="163">
        <v>4160600</v>
      </c>
      <c r="D39" s="160"/>
      <c r="E39" s="65"/>
      <c r="F39" s="65"/>
    </row>
    <row r="40" spans="1:6" ht="14.8" customHeight="1">
      <c r="A40" s="192"/>
      <c r="B40" s="114">
        <v>2007</v>
      </c>
      <c r="C40" s="163">
        <v>4207000</v>
      </c>
      <c r="D40" s="160"/>
      <c r="E40" s="65"/>
      <c r="F40" s="65"/>
    </row>
    <row r="41" spans="1:6" ht="14.8" customHeight="1">
      <c r="A41" s="192"/>
      <c r="B41" s="114">
        <v>2008</v>
      </c>
      <c r="C41" s="163">
        <v>4244300</v>
      </c>
      <c r="D41" s="160"/>
      <c r="E41" s="65"/>
      <c r="F41" s="65"/>
    </row>
    <row r="42" spans="1:6" ht="14.8" customHeight="1">
      <c r="A42" s="192"/>
      <c r="B42" s="114">
        <v>2009</v>
      </c>
      <c r="C42" s="163">
        <v>4281100</v>
      </c>
      <c r="D42" s="160"/>
      <c r="E42" s="65"/>
      <c r="F42" s="65"/>
    </row>
    <row r="43" spans="1:6" ht="14.8" customHeight="1">
      <c r="A43" s="192"/>
      <c r="B43" s="114">
        <v>2010</v>
      </c>
      <c r="C43" s="163">
        <v>4330400</v>
      </c>
      <c r="D43" s="160"/>
      <c r="E43" s="65"/>
      <c r="F43" s="65"/>
    </row>
    <row r="44" spans="1:6" ht="14.8" customHeight="1">
      <c r="A44" s="192"/>
      <c r="B44" s="114">
        <v>2011</v>
      </c>
      <c r="C44" s="163">
        <v>4371600</v>
      </c>
      <c r="D44" s="160"/>
      <c r="E44" s="65"/>
      <c r="F44" s="65"/>
    </row>
    <row r="45" spans="1:6" ht="14.8" customHeight="1">
      <c r="A45" s="192"/>
      <c r="B45" s="114">
        <v>2012</v>
      </c>
      <c r="C45" s="163">
        <v>4398500</v>
      </c>
      <c r="D45" s="160"/>
      <c r="E45" s="65"/>
      <c r="F45" s="65"/>
    </row>
    <row r="46" spans="1:6" ht="14.8" customHeight="1">
      <c r="A46" s="192"/>
      <c r="B46" s="114">
        <v>2013</v>
      </c>
      <c r="C46" s="163">
        <v>4425600</v>
      </c>
      <c r="D46" s="160"/>
      <c r="E46" s="65"/>
      <c r="F46" s="65"/>
    </row>
    <row r="47" spans="1:6" ht="14.8" customHeight="1">
      <c r="A47" s="192"/>
      <c r="B47" s="114">
        <v>2014</v>
      </c>
      <c r="C47" s="163">
        <v>4478900</v>
      </c>
      <c r="D47" s="160"/>
      <c r="E47" s="65"/>
      <c r="F47" s="65"/>
    </row>
    <row r="48" spans="1:6" ht="14.8" customHeight="1">
      <c r="A48" s="192"/>
      <c r="B48" s="114">
        <v>2015</v>
      </c>
      <c r="C48" s="163">
        <v>4564900</v>
      </c>
      <c r="D48" s="160"/>
      <c r="E48" s="65"/>
      <c r="F48" s="65"/>
    </row>
    <row r="49" spans="1:6" ht="14.8" customHeight="1">
      <c r="A49" s="192"/>
      <c r="B49" s="114">
        <v>2016</v>
      </c>
      <c r="C49" s="163">
        <v>4664200</v>
      </c>
      <c r="D49" s="160"/>
      <c r="E49" s="65"/>
      <c r="F49" s="65"/>
    </row>
    <row r="50" spans="1:6" ht="14.8" customHeight="1">
      <c r="A50" s="192"/>
      <c r="B50" s="114">
        <v>2017</v>
      </c>
      <c r="C50" s="163">
        <v>4767300</v>
      </c>
      <c r="D50" s="160"/>
      <c r="E50" s="65"/>
      <c r="F50" s="65"/>
    </row>
    <row r="51" spans="1:6" ht="14.8" customHeight="1">
      <c r="A51" s="192"/>
      <c r="B51" s="114">
        <v>2018</v>
      </c>
      <c r="C51" s="163">
        <v>4859800</v>
      </c>
      <c r="D51" s="160"/>
      <c r="E51" s="65"/>
      <c r="F51" s="65"/>
    </row>
    <row r="52" spans="1:6" ht="14.8" customHeight="1">
      <c r="A52" s="192"/>
      <c r="B52" s="114">
        <v>2019</v>
      </c>
      <c r="C52" s="163">
        <v>4941900</v>
      </c>
      <c r="D52" s="72"/>
      <c r="E52" s="105"/>
      <c r="F52" s="65"/>
    </row>
    <row r="53" spans="1:6" ht="14.8" customHeight="1">
      <c r="A53" s="192"/>
      <c r="B53" s="114">
        <v>2020</v>
      </c>
      <c r="C53" s="163">
        <v>5041200</v>
      </c>
      <c r="D53" s="72"/>
      <c r="E53" s="105"/>
      <c r="F53" s="65"/>
    </row>
    <row r="54" spans="1:6" ht="14.8" customHeight="1">
      <c r="A54" s="192"/>
      <c r="B54" s="114">
        <v>2021</v>
      </c>
      <c r="C54" s="163">
        <v>5102800</v>
      </c>
      <c r="D54" s="72"/>
      <c r="E54" s="105"/>
      <c r="F54" s="65"/>
    </row>
    <row r="55" spans="1:6" ht="14.8" customHeight="1">
      <c r="A55" s="192"/>
      <c r="B55" s="114">
        <v>2022</v>
      </c>
      <c r="C55" s="163">
        <v>5115200</v>
      </c>
      <c r="D55" s="72"/>
      <c r="E55" s="105"/>
      <c r="F55" s="65"/>
    </row>
    <row r="56" spans="1:6" ht="14.8" customHeight="1">
      <c r="A56" s="192"/>
      <c r="B56" s="114">
        <v>2023</v>
      </c>
      <c r="C56" s="163">
        <v>5170200</v>
      </c>
      <c r="D56" s="72"/>
      <c r="E56" s="105"/>
      <c r="F56" s="65"/>
    </row>
    <row r="57" spans="1:6" ht="14.8" customHeight="1">
      <c r="A57" s="193"/>
      <c r="B57" s="116">
        <v>2024</v>
      </c>
      <c r="C57" s="164">
        <v>5301700</v>
      </c>
      <c r="D57" s="72"/>
      <c r="E57" s="105"/>
      <c r="F57" s="65"/>
    </row>
    <row r="58" spans="1:6" ht="13.75" customHeight="1">
      <c r="A58" s="139"/>
      <c r="B58" s="202"/>
      <c r="C58" s="139"/>
      <c r="D58" s="65"/>
      <c r="E58" s="105"/>
      <c r="F58" s="65"/>
    </row>
    <row r="59" spans="1:6" ht="13.75" customHeight="1">
      <c r="A59" s="65"/>
      <c r="B59" s="196"/>
      <c r="C59" s="65"/>
      <c r="D59" s="65"/>
      <c r="E59" s="105"/>
      <c r="F59" s="65"/>
    </row>
    <row r="60" spans="1:6" ht="13.75" customHeight="1">
      <c r="A60" s="165" t="s">
        <v>138</v>
      </c>
      <c r="B60" s="196"/>
      <c r="C60" s="65"/>
      <c r="D60" s="65"/>
      <c r="E60" s="105"/>
      <c r="F60" s="65"/>
    </row>
    <row r="61" spans="1:6" ht="13.75" customHeight="1">
      <c r="A61" s="166" t="s">
        <v>139</v>
      </c>
      <c r="B61" s="196"/>
      <c r="C61" s="65"/>
      <c r="D61" s="65"/>
      <c r="E61" s="105"/>
      <c r="F61" s="65"/>
    </row>
    <row r="62" spans="1:6" ht="13.75" customHeight="1">
      <c r="A62" s="166" t="s">
        <v>140</v>
      </c>
      <c r="B62" s="196"/>
      <c r="C62" s="65"/>
      <c r="D62" s="65"/>
      <c r="E62" s="105"/>
      <c r="F62" s="65"/>
    </row>
    <row r="63" spans="1:6" ht="13.75" customHeight="1">
      <c r="A63" s="166" t="s">
        <v>141</v>
      </c>
      <c r="B63" s="196"/>
      <c r="C63" s="65"/>
      <c r="D63" s="65"/>
      <c r="E63" s="105"/>
      <c r="F63" s="65"/>
    </row>
    <row r="64" spans="1:6" ht="13.75" customHeight="1">
      <c r="A64" s="166" t="s">
        <v>142</v>
      </c>
      <c r="B64" s="196"/>
      <c r="C64" s="65"/>
      <c r="D64" s="65"/>
      <c r="E64" s="105"/>
      <c r="F64" s="65"/>
    </row>
    <row r="65" spans="1:6" ht="13.75" customHeight="1">
      <c r="A65" s="65"/>
      <c r="B65" s="196"/>
      <c r="C65" s="65"/>
      <c r="D65" s="65"/>
      <c r="E65" s="105"/>
      <c r="F65" s="65"/>
    </row>
    <row r="66" spans="1:6" ht="13.75" customHeight="1">
      <c r="A66" s="65"/>
      <c r="B66" s="196"/>
      <c r="C66" s="65"/>
      <c r="D66" s="65"/>
      <c r="E66" s="105"/>
      <c r="F66" s="65"/>
    </row>
    <row r="67" spans="1:6" ht="13.75" customHeight="1">
      <c r="A67" s="65"/>
      <c r="B67" s="196"/>
      <c r="C67" s="65"/>
      <c r="D67" s="65"/>
      <c r="E67" s="105"/>
      <c r="F67" s="65"/>
    </row>
    <row r="68" spans="1:6" ht="13.75" customHeight="1">
      <c r="A68" s="65"/>
      <c r="B68" s="196"/>
      <c r="C68" s="65"/>
      <c r="D68" s="65"/>
      <c r="E68" s="105"/>
      <c r="F68" s="65"/>
    </row>
    <row r="69" spans="1:6" ht="13.75" customHeight="1">
      <c r="A69" s="65"/>
      <c r="B69" s="196"/>
      <c r="C69" s="65"/>
      <c r="D69" s="65"/>
      <c r="E69" s="105"/>
      <c r="F69" s="65"/>
    </row>
    <row r="70" spans="1:6" ht="13.75" customHeight="1">
      <c r="A70" s="65"/>
      <c r="B70" s="196"/>
      <c r="C70" s="65"/>
      <c r="D70" s="65"/>
      <c r="E70" s="105"/>
      <c r="F70" s="65"/>
    </row>
    <row r="71" spans="1:6" ht="13.75" customHeight="1">
      <c r="A71" s="65"/>
      <c r="B71" s="196"/>
      <c r="C71" s="65"/>
      <c r="D71" s="65"/>
      <c r="E71" s="105"/>
      <c r="F71" s="65"/>
    </row>
    <row r="72" spans="1:6" ht="13.75" customHeight="1">
      <c r="A72" s="65"/>
      <c r="B72" s="196"/>
      <c r="C72" s="65"/>
      <c r="D72" s="65"/>
      <c r="E72" s="105"/>
      <c r="F72" s="65"/>
    </row>
    <row r="73" spans="1:6" ht="13.75" customHeight="1">
      <c r="A73" s="65"/>
      <c r="B73" s="196"/>
      <c r="C73" s="65"/>
      <c r="D73" s="65"/>
      <c r="E73" s="105"/>
      <c r="F73" s="65"/>
    </row>
    <row r="74" spans="1:6" ht="13.75" customHeight="1">
      <c r="A74" s="65"/>
      <c r="B74" s="196"/>
      <c r="C74" s="65"/>
      <c r="D74" s="65"/>
      <c r="E74" s="105"/>
      <c r="F74" s="65"/>
    </row>
    <row r="75" spans="1:6" ht="13.75" customHeight="1">
      <c r="A75" s="65"/>
      <c r="B75" s="196"/>
      <c r="C75" s="65"/>
      <c r="D75" s="65"/>
      <c r="E75" s="105"/>
      <c r="F75" s="65"/>
    </row>
    <row r="76" spans="1:6" ht="13.75" customHeight="1">
      <c r="A76" s="65"/>
      <c r="B76" s="196"/>
      <c r="C76" s="65"/>
      <c r="D76" s="65"/>
      <c r="E76" s="105"/>
      <c r="F76" s="65"/>
    </row>
    <row r="77" spans="1:6" ht="13.75" customHeight="1">
      <c r="A77" s="65"/>
      <c r="B77" s="196"/>
      <c r="C77" s="65"/>
      <c r="D77" s="65"/>
      <c r="E77" s="105"/>
      <c r="F77" s="65"/>
    </row>
    <row r="78" spans="1:6" ht="13.75" customHeight="1">
      <c r="A78" s="65"/>
      <c r="B78" s="196"/>
      <c r="C78" s="65"/>
      <c r="D78" s="65"/>
      <c r="E78" s="105"/>
      <c r="F78" s="65"/>
    </row>
    <row r="79" spans="1:6" ht="13.75" customHeight="1">
      <c r="A79" s="65"/>
      <c r="B79" s="196"/>
      <c r="C79" s="65"/>
      <c r="D79" s="65"/>
      <c r="E79" s="105"/>
      <c r="F79" s="65"/>
    </row>
    <row r="80" spans="1:6" ht="13.75" customHeight="1">
      <c r="A80" s="65"/>
      <c r="B80" s="196"/>
      <c r="C80" s="65"/>
      <c r="D80" s="65"/>
      <c r="E80" s="105"/>
      <c r="F80" s="65"/>
    </row>
    <row r="81" spans="1:6" ht="13.75" customHeight="1">
      <c r="A81" s="65"/>
      <c r="B81" s="196"/>
      <c r="C81" s="65"/>
      <c r="D81" s="65"/>
      <c r="E81" s="105"/>
      <c r="F81" s="65"/>
    </row>
    <row r="82" spans="1:6" ht="13.75" customHeight="1">
      <c r="A82" s="65"/>
      <c r="B82" s="196"/>
      <c r="C82" s="65"/>
      <c r="D82" s="65"/>
      <c r="E82" s="105"/>
      <c r="F82" s="65"/>
    </row>
    <row r="83" spans="1:6" ht="13.75" customHeight="1">
      <c r="A83" s="65"/>
      <c r="B83" s="196"/>
      <c r="C83" s="65"/>
      <c r="D83" s="65"/>
      <c r="E83" s="105"/>
      <c r="F83" s="65"/>
    </row>
    <row r="84" spans="1:6" ht="13.75" customHeight="1">
      <c r="A84" s="65"/>
      <c r="B84" s="196"/>
      <c r="C84" s="65"/>
      <c r="D84" s="65"/>
      <c r="E84" s="105"/>
      <c r="F84" s="65"/>
    </row>
    <row r="85" spans="1:6" ht="13.75" customHeight="1">
      <c r="A85" s="65"/>
      <c r="B85" s="196"/>
      <c r="C85" s="65"/>
      <c r="D85" s="65"/>
      <c r="E85" s="105"/>
      <c r="F85" s="65"/>
    </row>
    <row r="86" spans="1:6" ht="13.75" customHeight="1">
      <c r="A86" s="65"/>
      <c r="B86" s="196"/>
      <c r="C86" s="65"/>
      <c r="D86" s="65"/>
      <c r="E86" s="105"/>
      <c r="F86" s="65"/>
    </row>
    <row r="87" spans="1:6" ht="13.75" customHeight="1">
      <c r="A87" s="65"/>
      <c r="B87" s="196"/>
      <c r="C87" s="65"/>
      <c r="D87" s="65"/>
      <c r="E87" s="105"/>
      <c r="F87" s="65"/>
    </row>
    <row r="88" spans="1:6" ht="13.75" customHeight="1">
      <c r="A88" s="65"/>
      <c r="B88" s="196"/>
      <c r="C88" s="65"/>
      <c r="D88" s="65"/>
      <c r="E88" s="105"/>
      <c r="F88" s="65"/>
    </row>
    <row r="89" spans="1:6" ht="13.75" customHeight="1">
      <c r="A89" s="65"/>
      <c r="B89" s="196"/>
      <c r="C89" s="65"/>
      <c r="D89" s="65"/>
      <c r="E89" s="105"/>
      <c r="F89" s="65"/>
    </row>
    <row r="90" spans="1:6" ht="13.75" customHeight="1">
      <c r="A90" s="65"/>
      <c r="B90" s="196"/>
      <c r="C90" s="65"/>
      <c r="D90" s="65"/>
      <c r="E90" s="105"/>
      <c r="F90" s="65"/>
    </row>
  </sheetData>
  <mergeCells count="2">
    <mergeCell ref="A5:A22"/>
    <mergeCell ref="A23:A57"/>
  </mergeCells>
  <pageMargins left="0.7" right="0.7" top="0.75" bottom="0.75" header="0.3" footer="0.3"/>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Export Summary</vt:lpstr>
      <vt:lpstr>Summary</vt:lpstr>
      <vt:lpstr>Series Descriptions</vt:lpstr>
      <vt:lpstr>Sources</vt:lpstr>
      <vt:lpstr>Spending</vt:lpstr>
      <vt:lpstr>Revenue, Surplus measures</vt:lpstr>
      <vt:lpstr>Debt, Net Worth</vt:lpstr>
      <vt:lpstr>NZS Fund series</vt:lpstr>
      <vt:lpstr>Population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Andrea Carboni</cp:lastModifiedBy>
  <dcterms:modified xsi:type="dcterms:W3CDTF">2025-02-06T11:13:22Z</dcterms:modified>
</cp:coreProperties>
</file>