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defaultThemeVersion="166925"/>
  <bookViews>
    <workbookView xWindow="65416" yWindow="65416" windowWidth="29040" windowHeight="15840" tabRatio="940" activeTab="0"/>
  </bookViews>
  <sheets>
    <sheet name="index" sheetId="1" r:id="rId1"/>
    <sheet name="T1" sheetId="2" r:id="rId2"/>
    <sheet name="F2" sheetId="10" r:id="rId3"/>
    <sheet name="F2.1" sheetId="11" r:id="rId4"/>
    <sheet name="F3" sheetId="5" r:id="rId5"/>
    <sheet name="F4" sheetId="12" r:id="rId6"/>
    <sheet name="F5" sheetId="6" r:id="rId7"/>
    <sheet name="T2" sheetId="7" r:id="rId8"/>
    <sheet name="T2.1" sheetId="28" r:id="rId9"/>
    <sheet name="T2.2" sheetId="29" r:id="rId10"/>
    <sheet name="T3" sheetId="8" r:id="rId11"/>
    <sheet name="T3.1" sheetId="9" r:id="rId12"/>
    <sheet name="F6" sheetId="39" r:id="rId13"/>
    <sheet name="F6.1" sheetId="43" r:id="rId14"/>
    <sheet name="F7" sheetId="40" r:id="rId15"/>
    <sheet name="F7.1" sheetId="44" r:id="rId16"/>
    <sheet name="T4" sheetId="3" r:id="rId17"/>
    <sheet name="T4.1" sheetId="30" r:id="rId18"/>
    <sheet name="T4.3" sheetId="32" r:id="rId19"/>
    <sheet name="T4.2" sheetId="31" r:id="rId20"/>
    <sheet name="T4.4" sheetId="33" r:id="rId21"/>
    <sheet name="F8" sheetId="41" r:id="rId22"/>
    <sheet name="F8.1" sheetId="45" r:id="rId23"/>
    <sheet name="T5" sheetId="13" r:id="rId24"/>
    <sheet name="T6" sheetId="14" r:id="rId25"/>
    <sheet name="T6.1" sheetId="34" r:id="rId26"/>
    <sheet name="T7" sheetId="15" r:id="rId27"/>
    <sheet name="T8" sheetId="42" r:id="rId28"/>
    <sheet name="F9" sheetId="46" r:id="rId29"/>
    <sheet name="F9.1" sheetId="36" r:id="rId30"/>
    <sheet name="F9.2" sheetId="37" r:id="rId31"/>
    <sheet name="F9.3" sheetId="38" r:id="rId32"/>
    <sheet name="F10" sheetId="55" r:id="rId33"/>
    <sheet name="T9" sheetId="47" r:id="rId34"/>
    <sheet name="T10" sheetId="48" r:id="rId35"/>
    <sheet name="T10.1" sheetId="49" r:id="rId36"/>
    <sheet name="T11" sheetId="50" r:id="rId37"/>
    <sheet name="T12" sheetId="51" r:id="rId38"/>
    <sheet name="T13" sheetId="52" r:id="rId39"/>
    <sheet name="F11" sheetId="53" r:id="rId40"/>
    <sheet name="T14" sheetId="54" r:id="rId41"/>
    <sheet name="F12" sheetId="18" r:id="rId42"/>
    <sheet name="F13" sheetId="17" r:id="rId43"/>
    <sheet name="F13.1" sheetId="24" r:id="rId44"/>
    <sheet name="F14" sheetId="19" r:id="rId45"/>
    <sheet name="T15" sheetId="20" r:id="rId46"/>
    <sheet name="T16" sheetId="21" r:id="rId47"/>
    <sheet name="T17" sheetId="22" r:id="rId48"/>
    <sheet name="T17.1" sheetId="23" r:id="rId49"/>
  </sheets>
  <externalReferences>
    <externalReference r:id="rId52"/>
  </externalReferences>
  <definedNames>
    <definedName name="itemlist" localSheetId="5">'[1]List'!$A$9:$F$71</definedName>
    <definedName name="itemlist">'index'!$A$3:$B$54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<sst xmlns="http://schemas.openxmlformats.org/spreadsheetml/2006/main" count="1178" uniqueCount="633">
  <si>
    <t>title</t>
  </si>
  <si>
    <t>code</t>
  </si>
  <si>
    <t>F2</t>
  </si>
  <si>
    <t>F10</t>
  </si>
  <si>
    <t>F5</t>
  </si>
  <si>
    <t>F6</t>
  </si>
  <si>
    <t>F7</t>
  </si>
  <si>
    <t>F9</t>
  </si>
  <si>
    <t>F11</t>
  </si>
  <si>
    <t>F12</t>
  </si>
  <si>
    <t>F13</t>
  </si>
  <si>
    <t>F14</t>
  </si>
  <si>
    <t>T1</t>
  </si>
  <si>
    <t>T2</t>
  </si>
  <si>
    <t>T3</t>
  </si>
  <si>
    <t>T4</t>
  </si>
  <si>
    <t>T5</t>
  </si>
  <si>
    <t>T7</t>
  </si>
  <si>
    <t>T8</t>
  </si>
  <si>
    <t>T9</t>
  </si>
  <si>
    <t>T10</t>
  </si>
  <si>
    <t>T11</t>
  </si>
  <si>
    <t>T12</t>
  </si>
  <si>
    <t>F3</t>
  </si>
  <si>
    <t>F4</t>
  </si>
  <si>
    <t>F8</t>
  </si>
  <si>
    <t>T6</t>
  </si>
  <si>
    <t>T13</t>
  </si>
  <si>
    <t>T14</t>
  </si>
  <si>
    <t>T15</t>
  </si>
  <si>
    <t>T16</t>
  </si>
  <si>
    <t>T17</t>
  </si>
  <si>
    <t>F2.1</t>
  </si>
  <si>
    <t>F6.1</t>
  </si>
  <si>
    <t>F7.1</t>
  </si>
  <si>
    <t>F8.1</t>
  </si>
  <si>
    <t>F9.1</t>
  </si>
  <si>
    <t>F9.2</t>
  </si>
  <si>
    <t>F9.3</t>
  </si>
  <si>
    <t>T2.2</t>
  </si>
  <si>
    <t>T3.1</t>
  </si>
  <si>
    <t>T4.1</t>
  </si>
  <si>
    <t>T4.2</t>
  </si>
  <si>
    <t>T4.3</t>
  </si>
  <si>
    <t>T4.4</t>
  </si>
  <si>
    <t>T10.1</t>
  </si>
  <si>
    <t xml:space="preserve">Sub-sector </t>
  </si>
  <si>
    <t xml:space="preserve">Number of
 borrowers </t>
  </si>
  <si>
    <t>Borrowing amount
 million ($)</t>
  </si>
  <si>
    <t>Average borrowing ($)</t>
  </si>
  <si>
    <t xml:space="preserve">Course fees </t>
  </si>
  <si>
    <t xml:space="preserve">University </t>
  </si>
  <si>
    <t>Te Pūkenga</t>
  </si>
  <si>
    <t>Wānanga</t>
  </si>
  <si>
    <t xml:space="preserve">PTE </t>
  </si>
  <si>
    <t>Total</t>
  </si>
  <si>
    <t>Course-related costs</t>
  </si>
  <si>
    <t>Living costs</t>
  </si>
  <si>
    <t>Totals</t>
  </si>
  <si>
    <t>Notes:</t>
  </si>
  <si>
    <t>1. PTE stands for Private Training Establishment.</t>
  </si>
  <si>
    <t>2. Borrowing amount does not include establishment fees.</t>
  </si>
  <si>
    <t>Earnings as a percentage of national median earnings by year after qualification</t>
  </si>
  <si>
    <t>(%)</t>
  </si>
  <si>
    <t>Qualification level</t>
  </si>
  <si>
    <t>Year 1</t>
  </si>
  <si>
    <t>Year 2</t>
  </si>
  <si>
    <t>Year 3</t>
  </si>
  <si>
    <t>Year 4</t>
  </si>
  <si>
    <t>Year 5</t>
  </si>
  <si>
    <t>Year 6</t>
  </si>
  <si>
    <t>Year 7</t>
  </si>
  <si>
    <t>Year 8</t>
  </si>
  <si>
    <t>Year 9</t>
  </si>
  <si>
    <t>Year 10</t>
  </si>
  <si>
    <t>Doctorates</t>
  </si>
  <si>
    <t>Masters</t>
  </si>
  <si>
    <t>Honours &amp; postgraduate certificates/diplomas</t>
  </si>
  <si>
    <t>Graduate certificates/diplomas</t>
  </si>
  <si>
    <t>Bachelor degrees</t>
  </si>
  <si>
    <t>Level 5-7 certificates/diplomas</t>
  </si>
  <si>
    <t>Level 4 certificates</t>
  </si>
  <si>
    <t>Level 1-3 certificates</t>
  </si>
  <si>
    <t xml:space="preserve">2. Sources of data used to identify the highest qualification completed by a person include the Single Data Return, Industry Training Register and New Zealand Qualifications Authority register. </t>
  </si>
  <si>
    <t>5. For comparison purposes the median earnings of the employed New Zealand population were calculated for age groups matching the median age of graduate groups in each year.</t>
  </si>
  <si>
    <t>Refer to Figure 3, Part 1, Page 11 of the Student Loan Scheme Annual Report 2022/23</t>
  </si>
  <si>
    <t>3. The definition of employed graduates and employed population is based on a size of income from employed taxable sources. A person is considered employed if their yearly income in the 2022 tax year from employed sources exceeded $20,800 (one-half of the minimum wage over 52 weeks, with 40 working hours in a week).</t>
  </si>
  <si>
    <t>6. All median earnings were rounded to the nearest dollar. Percentages presented here are based on rounded earnings and are shown as whole numbers.</t>
  </si>
  <si>
    <t>Funding of tertiary education</t>
  </si>
  <si>
    <t>Government expenditure</t>
  </si>
  <si>
    <t>2020/21</t>
  </si>
  <si>
    <t>2021/22</t>
  </si>
  <si>
    <t>Change in structure of appropriations</t>
  </si>
  <si>
    <t>2022/23</t>
  </si>
  <si>
    <t>Expenditure ($ million) </t>
  </si>
  <si>
    <t>Student loans - fair value write down on new borrowings</t>
  </si>
  <si>
    <t>Student allowances</t>
  </si>
  <si>
    <t>Tuition subsidies, Fees Free, TAFL, and HAFL</t>
  </si>
  <si>
    <t>Total as % of GDP</t>
  </si>
  <si>
    <t>1.  In 2020/21 and 2021/22, tuition subsidies are represented by the Student Achievement Component. Due to a change in the structure of Vote Tertiary Education, tuition subsidies in 2022/23 is represented by Foundation Education, Qualification delivery at Level 3-7 (non-degree) and Qualification Delivery at Level 7 (degree). Qualification Delivery at Level 3-7 includes expenditure on workplace-based tertiary education and Foundation Education includes expenditure on the Youth Guarantee. This means that expenditure on Tuition subsidies, Fees free, HALF and TAFL in 2022/23 is not directly comparable to expenditure on this line item in earlier years as it now captures aspects of tertiary education expenditure which were not previously included. This also applies to the Total expenditure line item.</t>
  </si>
  <si>
    <t>2.  Fees Free represents the amount spent on paying tuition fees for Fees Free eligible learners via the first-year Fees Free policy and the Targeted Training and Apprenticeship Fund (TTAF) (a new funding commitment for 2020/21). Some funding to workplace-based learners is included in this appropriation. TTAF ended at the end of 2022.</t>
  </si>
  <si>
    <t>3.  HAFL represents the Hardship Fund for Learners and TAFL represents the Technology Access Fund for Learners. These funds were only operating in 2020/21 and 2021/22.</t>
  </si>
  <si>
    <t>4.  The following items of expenditure are not covered: industry training (2020/21 - 2021/22), community education, scholarships, Youth Guarantee (2020/21 - 2021/22), Centres of Research Excellence, funds for the administration of the tertiary education system, Performance-Based Research Fund (PBRF) and capital expenditure.</t>
  </si>
  <si>
    <t>5.  To allow better comparisons between years, tuition and training expenditure in 2020/21 includes the accounting impact of the Government guaranteeing funding for providers in 2020 as a result of COVID-19, which meant the expense of funding guaranteed for July to December 2020 needed to be recognised in 2019/20 rather than in 2020/21. This therefore differs from expenditure recorded in the Estimates of Appropriations for Vote Tertiary Education.</t>
  </si>
  <si>
    <t>Enrolment by domestic students in tertiary education</t>
  </si>
  <si>
    <t>Years</t>
  </si>
  <si>
    <t>Students</t>
  </si>
  <si>
    <t>EFTS</t>
  </si>
  <si>
    <t xml:space="preserve">All active borrowers </t>
  </si>
  <si>
    <t>2021 - 2022 change</t>
  </si>
  <si>
    <t xml:space="preserve">n </t>
  </si>
  <si>
    <t>%</t>
  </si>
  <si>
    <t xml:space="preserve">Total number </t>
  </si>
  <si>
    <t>Gender</t>
  </si>
  <si>
    <t>Female</t>
  </si>
  <si>
    <t>Male</t>
  </si>
  <si>
    <t xml:space="preserve">Age </t>
  </si>
  <si>
    <t xml:space="preserve">Average age </t>
  </si>
  <si>
    <t>Median age</t>
  </si>
  <si>
    <t xml:space="preserve">20 years and under </t>
  </si>
  <si>
    <t>21-26 years</t>
  </si>
  <si>
    <t xml:space="preserve">27-50 years </t>
  </si>
  <si>
    <t xml:space="preserve">Over 50 years </t>
  </si>
  <si>
    <t>20 years and under (%)</t>
  </si>
  <si>
    <t>21-26 years (%)</t>
  </si>
  <si>
    <t>27-50 years (%)</t>
  </si>
  <si>
    <t>Over 50 years (%)</t>
  </si>
  <si>
    <t>Ethnic group</t>
  </si>
  <si>
    <t>European (%)</t>
  </si>
  <si>
    <t>Māori (%)</t>
  </si>
  <si>
    <t>Pacific (%)</t>
  </si>
  <si>
    <t>Asian (%)</t>
  </si>
  <si>
    <t>Other (%)</t>
  </si>
  <si>
    <t>Refer to Table 3, Part 1, Page 15 of the Student Loan Scheme Annual Report 2022/23</t>
  </si>
  <si>
    <t xml:space="preserve">1. All percentages are of all active borrowers. </t>
  </si>
  <si>
    <t>2. Active student loan borrowers are those who borrowed from the loan scheme in the calendar year.</t>
  </si>
  <si>
    <t>3. Borrowers can select more than one ethnic group, so the sum of all ethnic groups may not add to 100 percent.</t>
  </si>
  <si>
    <t>4. Other includes borrowers who identified themselves with three or more ethnic groups.</t>
  </si>
  <si>
    <t xml:space="preserve">New active borrowers </t>
  </si>
  <si>
    <t>Pacific people (%)</t>
  </si>
  <si>
    <t>This is a supporting table for Table 3, Part 1, Page 15 of the Student Loan Scheme Annual Report 2022/23</t>
  </si>
  <si>
    <t>1. New active borrowers are those entering the loan scheme for the first time ever.</t>
  </si>
  <si>
    <t>2. Borrowers can select more than one ethnic group so the sum of all ethnic groups may not add to 100 percent.</t>
  </si>
  <si>
    <t>3. Other includes borrowers who identified themselves with three or more ethnic groups.</t>
  </si>
  <si>
    <t>4.  All percentages are of total new active borrowers.</t>
  </si>
  <si>
    <t>5. The counts of borrowers  have been randomly rounded to base 3 and may not appear to add. The age group counts are sums of smaller age range counts which are each randomly rounded to base 3. This means there is additional uncertainity in the age range counts.</t>
  </si>
  <si>
    <t>Another Gender</t>
  </si>
  <si>
    <t>Participation and completion</t>
  </si>
  <si>
    <t>Total (000)</t>
  </si>
  <si>
    <t>Another gender</t>
  </si>
  <si>
    <t>Māori</t>
  </si>
  <si>
    <t>European</t>
  </si>
  <si>
    <t>Asian</t>
  </si>
  <si>
    <t>Bachelors</t>
  </si>
  <si>
    <t>Postgraduate</t>
  </si>
  <si>
    <t xml:space="preserve">Inflation adjusted Median loan balance </t>
  </si>
  <si>
    <t>Median loan balance</t>
  </si>
  <si>
    <t>Year of last study</t>
  </si>
  <si>
    <t>Median loan balance on leaving study</t>
  </si>
  <si>
    <t>index</t>
  </si>
  <si>
    <t>$</t>
  </si>
  <si>
    <t>Bachelor level</t>
  </si>
  <si>
    <t>All levels</t>
  </si>
  <si>
    <t>Median loan balances for leavers by gender - all borrowers and those who studied at bachelors level</t>
  </si>
  <si>
    <t>This table is produced online only</t>
  </si>
  <si>
    <t>2. Full repayment is deemed to occur when the student loan balance has fallen to $20 or below.</t>
  </si>
  <si>
    <t>1. The leaving cohorts are those who last studied in 2003, 2007, 2011, 2015 and 2019, had borrowed from the Scheme, and had a student loan balance of more than $20 at 31 March in the following year.</t>
  </si>
  <si>
    <t/>
  </si>
  <si>
    <t>Exit Year</t>
  </si>
  <si>
    <t>4. 'n' indicates that the repayment percentile is not seen to occur in modelling over 40 years</t>
  </si>
  <si>
    <t>3. The population is those who studied in 2021, did not study in 2022 who completed a qualification at the level shown in 2021.  Some people who qualify continue to study. These people are excluded from this table.</t>
  </si>
  <si>
    <t>2. Shown are percentiles of leaving debt. Also shown are percentiles of post-study repayment time; a mixture of real experience and modelling.  Note that these percentiles have been independantly determined.</t>
  </si>
  <si>
    <t>1. Counts have been randomly rounded to base three.</t>
  </si>
  <si>
    <t>Bachelors and graduate certificates / diplomas</t>
  </si>
  <si>
    <t>n</t>
  </si>
  <si>
    <t>Level 5-7 diplomas</t>
  </si>
  <si>
    <t>Level 1-4 certificates</t>
  </si>
  <si>
    <t>All</t>
  </si>
  <si>
    <t>95th percentile</t>
  </si>
  <si>
    <t>90th percentile</t>
  </si>
  <si>
    <t>75th percentile</t>
  </si>
  <si>
    <t>50th percentile (median)</t>
  </si>
  <si>
    <t>25th percentile</t>
  </si>
  <si>
    <t>10th percentile</t>
  </si>
  <si>
    <t>5th percentile</t>
  </si>
  <si>
    <t>N</t>
  </si>
  <si>
    <t>Post Study Repayment Time (years)</t>
  </si>
  <si>
    <t>Leaving balance ($)</t>
  </si>
  <si>
    <t>Percentiles of leaving debt and repayment time for leavers in 2021 who completed a qualification by level of study and gender</t>
  </si>
  <si>
    <t>1. Counts have been randomly rounded and may not appear to add.</t>
  </si>
  <si>
    <t xml:space="preserve">Notes: </t>
  </si>
  <si>
    <t>By Ethnicity</t>
  </si>
  <si>
    <t>Median leaving debt ($)</t>
  </si>
  <si>
    <t>Median repayment time (years)</t>
  </si>
  <si>
    <t>All Levels</t>
  </si>
  <si>
    <t>Certificates/diplomas 5-7</t>
  </si>
  <si>
    <t>Certificates 1-4</t>
  </si>
  <si>
    <t>Median leaving debt and repayment time by ethnicity and level of study for leavers in 2021</t>
  </si>
  <si>
    <t>4. 'Not always NZ-based' indicates a borrower who at some stage has met, or is modelled as meeting, the overseas-based borrower criteria.</t>
  </si>
  <si>
    <t>3. Shown are quartiles of post-study repayment time. This is a mixture of real experience and modelling. Also shown are percentiles of leaving debt.</t>
  </si>
  <si>
    <t xml:space="preserve">2. Ethnicity is reported using 'multiple response', meaning that people are counted in each broad ethnic group they identify with. </t>
  </si>
  <si>
    <t>Not always NZ based</t>
  </si>
  <si>
    <t>Always NZ based</t>
  </si>
  <si>
    <t>By location</t>
  </si>
  <si>
    <t>&gt;70</t>
  </si>
  <si>
    <t>65-70</t>
  </si>
  <si>
    <t>60-65</t>
  </si>
  <si>
    <t>55-60</t>
  </si>
  <si>
    <t>50-55</t>
  </si>
  <si>
    <t>45-50</t>
  </si>
  <si>
    <t>40-45</t>
  </si>
  <si>
    <t>35-40</t>
  </si>
  <si>
    <t>30-35</t>
  </si>
  <si>
    <t>25-30</t>
  </si>
  <si>
    <t>20-25</t>
  </si>
  <si>
    <t>15-20</t>
  </si>
  <si>
    <t>10-15</t>
  </si>
  <si>
    <t>5-10</t>
  </si>
  <si>
    <t>&lt;5</t>
  </si>
  <si>
    <t>By leaving debt band ($000)</t>
  </si>
  <si>
    <t>Bachelors and graduate certficates/diplomas</t>
  </si>
  <si>
    <t>By level of study</t>
  </si>
  <si>
    <t>By Gender</t>
  </si>
  <si>
    <t>median</t>
  </si>
  <si>
    <t>Leaving debt ($)</t>
  </si>
  <si>
    <t>Repayment times (years)</t>
  </si>
  <si>
    <t>Leaving Debt and Forecast repayment times for borrowers who left study in 2021</t>
  </si>
  <si>
    <t>1. Shown are quartiles of student loan repayment time in years. The data is a mixture of actual repayment performance and projection.</t>
  </si>
  <si>
    <t>Median</t>
  </si>
  <si>
    <t>Bachelors and graduate certificates/ diplomas</t>
  </si>
  <si>
    <t>Lending and initial write down on this lending</t>
  </si>
  <si>
    <t>2005/06</t>
  </si>
  <si>
    <t>2006/07</t>
  </si>
  <si>
    <t>2007/08</t>
  </si>
  <si>
    <t>2008/09</t>
  </si>
  <si>
    <t>2009/10</t>
  </si>
  <si>
    <t>2010/11</t>
  </si>
  <si>
    <t>2011/12</t>
  </si>
  <si>
    <t>2012/13</t>
  </si>
  <si>
    <t>2013/14</t>
  </si>
  <si>
    <t>2014/15</t>
  </si>
  <si>
    <t>2015/16</t>
  </si>
  <si>
    <t>2016/17</t>
  </si>
  <si>
    <t>2017/18</t>
  </si>
  <si>
    <t>2018/19</t>
  </si>
  <si>
    <t>2019/20</t>
  </si>
  <si>
    <t>$ million</t>
  </si>
  <si>
    <t>New lending (including establishment fee)</t>
  </si>
  <si>
    <t>Initial write-down on new borrowing</t>
  </si>
  <si>
    <t>Average cost of lending in cents per dollar</t>
  </si>
  <si>
    <t>At 30 June</t>
  </si>
  <si>
    <t>Impairment</t>
  </si>
  <si>
    <t>Discount rate</t>
  </si>
  <si>
    <t>2. Changes in value arising from changes in the collection expense assumptions have been attributed to impairment.</t>
  </si>
  <si>
    <t>Lending and Repayments</t>
  </si>
  <si>
    <t>New lending</t>
  </si>
  <si>
    <t>Repayment</t>
  </si>
  <si>
    <t>Net cash out</t>
  </si>
  <si>
    <t>Government’s cost of ownership of the Student Loan Scheme</t>
  </si>
  <si>
    <t>Fair value of the asset</t>
  </si>
  <si>
    <t>Discount rate for the asset</t>
  </si>
  <si>
    <t>Cost of capital associated with the Student Loan Scheme</t>
  </si>
  <si>
    <t>$ 9,373 million</t>
  </si>
  <si>
    <t>$650 million for the financial year 2023/24</t>
  </si>
  <si>
    <t>Ministry of Social Development</t>
  </si>
  <si>
    <t>Inland Revenue</t>
  </si>
  <si>
    <t>Ministry of Education</t>
  </si>
  <si>
    <t>Statistics New Zealand</t>
  </si>
  <si>
    <t>Gross agency cost</t>
  </si>
  <si>
    <t xml:space="preserve">2. Inland Revenue's administrative costs have been restated to exclude business transformation costs. </t>
  </si>
  <si>
    <t>Notes</t>
  </si>
  <si>
    <t>Nominal value</t>
  </si>
  <si>
    <t>Opening balance</t>
  </si>
  <si>
    <t>Establishment fee</t>
  </si>
  <si>
    <t>Administration fee</t>
  </si>
  <si>
    <t>Interest</t>
  </si>
  <si>
    <t>Penalties</t>
  </si>
  <si>
    <t>Voluntary Repayment Bonus</t>
  </si>
  <si>
    <t>Death Write-off</t>
  </si>
  <si>
    <t>Bankruptcy write-off</t>
  </si>
  <si>
    <t>Balancing item</t>
  </si>
  <si>
    <t>Closing balance</t>
  </si>
  <si>
    <t>Carrying value</t>
  </si>
  <si>
    <t>Open balance</t>
  </si>
  <si>
    <t>Interest unwind</t>
  </si>
  <si>
    <t>Discount rate changes</t>
  </si>
  <si>
    <t>Closing carrying value</t>
  </si>
  <si>
    <t>Average cost of lending in cents per dollar (headline)</t>
  </si>
  <si>
    <t>Cost of loan collection</t>
  </si>
  <si>
    <t>For the year ending 31 March</t>
  </si>
  <si>
    <t xml:space="preserve"> Interest Rate</t>
  </si>
  <si>
    <t>Domestic Repayment Threshold ($ per year)</t>
  </si>
  <si>
    <t>1. Since 1 April 2006 there has been no interest on student loans where the borrower is New Zealand based.</t>
  </si>
  <si>
    <t>2. For New Zealand based borrowers compulsory repayments are based on earnings.</t>
  </si>
  <si>
    <t>3. Compulsory repayments for domestic borrowers are 12 cents in every dollar earned over the threshold.</t>
  </si>
  <si>
    <t xml:space="preserve">   This is calculated based on each pay, so, for example, when a borrower is paid weekly the threshold is 1/52 nd of the annual threshold.</t>
  </si>
  <si>
    <t>4. Before April 2013  the student loan repayment rate was 10 cents in every dollar earned over the repayment threshold.</t>
  </si>
  <si>
    <t>Jan-Jun</t>
  </si>
  <si>
    <t>Jul-Dec</t>
  </si>
  <si>
    <t>**</t>
  </si>
  <si>
    <t>Participation by domestic students in tertiary education</t>
  </si>
  <si>
    <t xml:space="preserve">Demographic characteristics of all active student loan borrowers </t>
  </si>
  <si>
    <t xml:space="preserve">Demographic characteristics of new active student loan borrowers </t>
  </si>
  <si>
    <t>Amount borrowed by loan component and sub-sector</t>
  </si>
  <si>
    <t>History of repayment thresholds and interest rates</t>
  </si>
  <si>
    <t>Student Loan Scheme administration costs</t>
  </si>
  <si>
    <t>Nominal and Carrying Value Movements</t>
  </si>
  <si>
    <t>T17.1</t>
  </si>
  <si>
    <t>Movement in the fair value due to impairment and discount rate changes over the last eight years</t>
  </si>
  <si>
    <t>F13.1</t>
  </si>
  <si>
    <t>T2.1</t>
  </si>
  <si>
    <t>2. The counts of borrowers have been randomly rounded to base 3.</t>
  </si>
  <si>
    <t>1. Students studying for more than one qualification are listed under the highest.</t>
  </si>
  <si>
    <t>Level 1–4 certificates</t>
  </si>
  <si>
    <t xml:space="preserve">Bachelors degrees or higher </t>
  </si>
  <si>
    <t>Qualification</t>
  </si>
  <si>
    <t xml:space="preserve">Missing </t>
  </si>
  <si>
    <t xml:space="preserve">Non Formal </t>
  </si>
  <si>
    <t xml:space="preserve">Level 10 Doctorates </t>
  </si>
  <si>
    <t xml:space="preserve">Level 9 Masters </t>
  </si>
  <si>
    <t xml:space="preserve">Level 8 Honours/Postgrad cert/dip </t>
  </si>
  <si>
    <t xml:space="preserve">Level 7 Bachelors </t>
  </si>
  <si>
    <t xml:space="preserve">Level 5-7 Diplomas </t>
  </si>
  <si>
    <t xml:space="preserve">Level 4 Certificates </t>
  </si>
  <si>
    <t xml:space="preserve">Level 1-3 Certificates </t>
  </si>
  <si>
    <t>Number of students</t>
  </si>
  <si>
    <t>1. The counts of borrowers from 2020 onwards have been randomly rounded to base 3.</t>
  </si>
  <si>
    <t xml:space="preserve">Percentage of borrowers aged 26 or younger </t>
  </si>
  <si>
    <t>Borrowers aged 26 or younger</t>
  </si>
  <si>
    <t>65 &amp; over</t>
  </si>
  <si>
    <t xml:space="preserve">60 - 64 </t>
  </si>
  <si>
    <t xml:space="preserve">57 - 59 </t>
  </si>
  <si>
    <t xml:space="preserve">54 - 56 </t>
  </si>
  <si>
    <t xml:space="preserve">51 - 53 </t>
  </si>
  <si>
    <t xml:space="preserve">48 - 50 </t>
  </si>
  <si>
    <t xml:space="preserve">45 - 47 </t>
  </si>
  <si>
    <t xml:space="preserve">42 - 44 </t>
  </si>
  <si>
    <t xml:space="preserve">39 - 41 </t>
  </si>
  <si>
    <t xml:space="preserve">36 - 38 </t>
  </si>
  <si>
    <t xml:space="preserve">33 - 35 </t>
  </si>
  <si>
    <t xml:space="preserve">30 - 32 </t>
  </si>
  <si>
    <t xml:space="preserve">27 - 29 </t>
  </si>
  <si>
    <t xml:space="preserve">24 - 26 </t>
  </si>
  <si>
    <t xml:space="preserve">21 - 23 </t>
  </si>
  <si>
    <t xml:space="preserve">18 - 20 </t>
  </si>
  <si>
    <t>Under 18</t>
  </si>
  <si>
    <t>Age groups</t>
  </si>
  <si>
    <t xml:space="preserve">Trends in the age profile of borrowers </t>
  </si>
  <si>
    <t>2. Borrowers are counted in each sub-sector they studied in during the year.</t>
  </si>
  <si>
    <t>1. Colleges of education are included with universities.</t>
  </si>
  <si>
    <t xml:space="preserve">Note: </t>
  </si>
  <si>
    <t xml:space="preserve">Private training establishments </t>
  </si>
  <si>
    <t>Wānaga</t>
  </si>
  <si>
    <t xml:space="preserve">Institutes of technology and polytechnics </t>
  </si>
  <si>
    <t xml:space="preserve">Universities </t>
  </si>
  <si>
    <t>Average course fees borrowed by sub-sector</t>
  </si>
  <si>
    <t>2. Amount borrowed includes establishment fees.</t>
  </si>
  <si>
    <t>1. Borrowers are counted in the highest qualification level they studied in the year.</t>
  </si>
  <si>
    <t>Average borrowed for all qualifications</t>
  </si>
  <si>
    <t>Total borrower numbers</t>
  </si>
  <si>
    <t xml:space="preserve">Other </t>
  </si>
  <si>
    <t>Level 5–7 certificates/diplomas</t>
  </si>
  <si>
    <t>Bachelors degrees, graduate certificates and graduate diplomas</t>
  </si>
  <si>
    <t>Masters, honours, postgraduates certificates and postgraduate diplomas</t>
  </si>
  <si>
    <t xml:space="preserve">Student loan borrowers by level of qualification and average amount borrowed </t>
  </si>
  <si>
    <t>1.The counts from 2020 onwards have been randomly rounded to base 3.</t>
  </si>
  <si>
    <t xml:space="preserve">Living costs only </t>
  </si>
  <si>
    <t>Student allowances and living costs</t>
  </si>
  <si>
    <t xml:space="preserve">Student allowances only </t>
  </si>
  <si>
    <t>Number of students borrowing for living cost and receiving student allowances</t>
  </si>
  <si>
    <t>1.The counts have been randomly rounded to base 3.</t>
  </si>
  <si>
    <t>Living costs loan only</t>
  </si>
  <si>
    <t>Student allowances and living costs loan</t>
  </si>
  <si>
    <t>Average allowances and living costs loan ($)</t>
  </si>
  <si>
    <t>Average
 living costs loan ($)</t>
  </si>
  <si>
    <t>Average allowances ($)</t>
  </si>
  <si>
    <t xml:space="preserve">Number of students </t>
  </si>
  <si>
    <t>Student allowances compared with student loan living cost borrowing</t>
  </si>
  <si>
    <t>T6.1</t>
  </si>
  <si>
    <t>65+</t>
  </si>
  <si>
    <t>Overseas-based borrower only</t>
  </si>
  <si>
    <t>Age group</t>
  </si>
  <si>
    <t>NZ-based borrowers only</t>
  </si>
  <si>
    <t>All Borrowers</t>
  </si>
  <si>
    <t>Age range of borrower groups</t>
  </si>
  <si>
    <t>Median ($)</t>
  </si>
  <si>
    <t>Average ($)</t>
  </si>
  <si>
    <t>Year</t>
  </si>
  <si>
    <t>Average and Median Loan Balances as at 30 June</t>
  </si>
  <si>
    <t xml:space="preserve">3. IR upgraded the system used to manage student loans in 2020.  Activity on accounts as part of this change, has impacted for some borrowers the categories their loans are reflected in. </t>
  </si>
  <si>
    <t>2. These are point-in-time volumes and therefore due to data being extracted on different dates may differ from the numbers in other tables.</t>
  </si>
  <si>
    <t>1. Repayments/Lending - loans closed are not included and therefore neither are the transactions</t>
  </si>
  <si>
    <t>Inactive</t>
  </si>
  <si>
    <t>Repaying</t>
  </si>
  <si>
    <t>Borrowing and repaying</t>
  </si>
  <si>
    <t xml:space="preserve">Borrowing </t>
  </si>
  <si>
    <t>Overseas-based borrowers</t>
  </si>
  <si>
    <t>New Zealand-based borrowers</t>
  </si>
  <si>
    <t>Borrower numbers by activity</t>
  </si>
  <si>
    <t>This is a supporting table for Figure 9, Part 1, Page 22 of the Student Loan Scheme Annual Report 2022/23</t>
  </si>
  <si>
    <t>2. The borrowing uptake figure from 2020 onwards has been randomly rounded to base 3.</t>
  </si>
  <si>
    <t>1. Overall uptake rate reflects the mix of full-time and part-time students.</t>
  </si>
  <si>
    <t xml:space="preserve">Uptake rate </t>
  </si>
  <si>
    <t>Borrowing uptake</t>
  </si>
  <si>
    <t>Students eligible to borrow</t>
  </si>
  <si>
    <t xml:space="preserve">Average </t>
  </si>
  <si>
    <t>Course-related costs ($)</t>
  </si>
  <si>
    <t>Living costs ($)</t>
  </si>
  <si>
    <t>Course fees ($)</t>
  </si>
  <si>
    <t>Average and median amounts borrowed by component</t>
  </si>
  <si>
    <t>2.The counts of borrowers from 2020 onwards have been randomly rounded to base 3.</t>
  </si>
  <si>
    <t>while the figures for new borrowers were provided by Statistics New Zealand from the integrated dataset on student loans and allowances.</t>
  </si>
  <si>
    <t>1.The apparent discrepancy in the 1992 figures is due to different data sources.  The figures for all borrowers were provided by the Ministry of Education,</t>
  </si>
  <si>
    <t xml:space="preserve">Total active borrowers </t>
  </si>
  <si>
    <t xml:space="preserve">Number of total active borrowers and new active borrowers in each academic year </t>
  </si>
  <si>
    <t>4. Data for 2022/23 is not yet available.</t>
  </si>
  <si>
    <t>This is a supporting table for Figure 6, Part 1, Page 15 of the Student Loan Scheme Annual Report 2022/23</t>
  </si>
  <si>
    <t>This is a supporting table for Figure 7, Part 1, Page 15 of the Student Loan Scheme Annual Report 2022/23</t>
  </si>
  <si>
    <t>Total amounts drawn by loan component</t>
  </si>
  <si>
    <t>Course Fees</t>
  </si>
  <si>
    <t>Living Costs</t>
  </si>
  <si>
    <t>Course-related Costs</t>
  </si>
  <si>
    <t>Refer to Figure 7, Part 1, Page 15 of the Student Loan Scheme Annual Report 2022/23</t>
  </si>
  <si>
    <t xml:space="preserve">Borrowing trends since 1992 </t>
  </si>
  <si>
    <t>Loan borrowings ($m)</t>
  </si>
  <si>
    <t xml:space="preserve">Borrowers </t>
  </si>
  <si>
    <t>1. Borrowing includes establishment fees but does not take into account refunds to the Ministry of Social Development.</t>
  </si>
  <si>
    <t xml:space="preserve">2. The counts of borrowers from 2020 onwards has been randomly rounded to base 3.   </t>
  </si>
  <si>
    <t>Refer to Figure 8, Part 1, Page 17 of the Student Loan Scheme Annual Report 2022/23</t>
  </si>
  <si>
    <t>Average loan ($)</t>
  </si>
  <si>
    <t>Median loan ($)</t>
  </si>
  <si>
    <t>Nominal balance ($m)</t>
  </si>
  <si>
    <t>Number of borrowers</t>
  </si>
  <si>
    <t>All borrowers summary</t>
  </si>
  <si>
    <t xml:space="preserve">Overseas-based borrowers </t>
  </si>
  <si>
    <t>Refer to Table 8, Part 1, Page 21 of the Student Loan Scheme Annual Report 2022/23</t>
  </si>
  <si>
    <t>Overall % change</t>
  </si>
  <si>
    <t>Overall $m increase</t>
  </si>
  <si>
    <t>OBB</t>
  </si>
  <si>
    <t>NZB</t>
  </si>
  <si>
    <t>All borrowers</t>
  </si>
  <si>
    <t xml:space="preserve"> Overall # change</t>
  </si>
  <si>
    <t>Nominal Balance ($ million)</t>
  </si>
  <si>
    <t>Number of Borrowers</t>
  </si>
  <si>
    <t>Number of Borrowers and Nominal Balance</t>
  </si>
  <si>
    <t>Refer to Figure 9, Part 1, Page 22 of the Student Loan Scheme Annual Report 2022/23</t>
  </si>
  <si>
    <t>1. Totals may not appear to add because of rounding.</t>
  </si>
  <si>
    <t>From borrower</t>
  </si>
  <si>
    <t>PAYE</t>
  </si>
  <si>
    <t>Annual % change</t>
  </si>
  <si>
    <t>Repayments</t>
  </si>
  <si>
    <t>Loan Repayments</t>
  </si>
  <si>
    <t>1. Not all numbers add due to rounding.</t>
  </si>
  <si>
    <t>Average amount outstanding ($)</t>
  </si>
  <si>
    <t>No. of borrowers</t>
  </si>
  <si>
    <t>Overdue amount ($m)</t>
  </si>
  <si>
    <t>Total/overall</t>
  </si>
  <si>
    <t>Overseas-based</t>
  </si>
  <si>
    <t>New Zealand-based</t>
  </si>
  <si>
    <t>Overdue repayments</t>
  </si>
  <si>
    <t>$million</t>
  </si>
  <si>
    <t>Loan Repayments directly from borrowers</t>
  </si>
  <si>
    <t>2.Totals may not appear to add because of rounding.</t>
  </si>
  <si>
    <t>&gt;10 years</t>
  </si>
  <si>
    <t>5-10 years</t>
  </si>
  <si>
    <t>2-5 years</t>
  </si>
  <si>
    <t>1-2 years</t>
  </si>
  <si>
    <t>7-12 months</t>
  </si>
  <si>
    <t>4-6 months</t>
  </si>
  <si>
    <t>2-3 months</t>
  </si>
  <si>
    <t>0-1 month</t>
  </si>
  <si>
    <t>Overseas-based Borrowers</t>
  </si>
  <si>
    <t>New Zealand-based  Borrowers</t>
  </si>
  <si>
    <t>Age of overdue
repayments</t>
  </si>
  <si>
    <t>Age and location of overdue repayments at 30 June</t>
  </si>
  <si>
    <t>Refer to Table 9, Part 1, Page 23 of the Student Loan Scheme Annual Report 2022/23</t>
  </si>
  <si>
    <t>% Change 
2022-23</t>
  </si>
  <si>
    <t>Refer to Table 10, Part 1, Page 24 of the Student Loan Scheme Annual Report 2022/23</t>
  </si>
  <si>
    <t>Refer to Table 11, Part 1, Page 25 of the Student Loan Scheme Annual Report 2022/23</t>
  </si>
  <si>
    <t>Special deduction rate</t>
  </si>
  <si>
    <t>Special rate type</t>
  </si>
  <si>
    <t>Repayment Deduction Exemption</t>
  </si>
  <si>
    <t>Unused repayment rate</t>
  </si>
  <si>
    <t>Hardship</t>
  </si>
  <si>
    <t>Capitalisation of overdue amounts</t>
  </si>
  <si>
    <t>New Zealand-based capitalisations</t>
  </si>
  <si>
    <t>Amount capitalised ($ million)</t>
  </si>
  <si>
    <t>Overseas-based capitalisations</t>
  </si>
  <si>
    <t>Number of loans fully repaid at 30 June</t>
  </si>
  <si>
    <t>Loans repaid</t>
  </si>
  <si>
    <t>Write-off due to death, bankruptcy or fraud</t>
  </si>
  <si>
    <t>Write-offs</t>
  </si>
  <si>
    <t>Bankrupt</t>
  </si>
  <si>
    <t>Deceased</t>
  </si>
  <si>
    <t>Fraud</t>
  </si>
  <si>
    <t>Number of cases</t>
  </si>
  <si>
    <t>&lt;6</t>
  </si>
  <si>
    <t>Refer to Figure 14, Part 2, Page 30 of the Student Loan Scheme Annual Report 2022/23</t>
  </si>
  <si>
    <t xml:space="preserve">1. The establishment fee is the amount charged by Te Manatū Whakahiato ora | Ministry of Social Development to borrowers each time they take out a loan. </t>
  </si>
  <si>
    <t>2. The administration fee is an annual fee added to loans on 31 March. This fee is only charged if an establishment fee has not been charged in the same tax year. This was first charged in 2011/12.</t>
  </si>
  <si>
    <t>3. New lending is net of repayments made to Te Manatū Whakahiato ora | Ministry of Social Development, which were mostly refunded course fees. The repayments are those made to Te Tari Taake | Inland Revenue only.</t>
  </si>
  <si>
    <t>4. The closing carrying value at June 2018 differs from the opening value the next year by $627 million. This uplift occurs because of the switch to fair value accounting on 1 July 2018.</t>
  </si>
  <si>
    <t>3.The counts of borrowers from 2020 onwards have been randomly rounded to base 3 and so may not appear to add</t>
  </si>
  <si>
    <t>Pacific people</t>
  </si>
  <si>
    <t>Pacific People</t>
  </si>
  <si>
    <t>Refer to Table 1, Part 1, Page 10 of the Student Loan Scheme Annual Report 2022/23</t>
  </si>
  <si>
    <t>Refer to Figure 5, Part 1, Page 13 of the Student Loan Scheme Annual Report 2022/23</t>
  </si>
  <si>
    <t>This is a supporting table for Table 2, Part 1, Page 14 of the Student Loan Scheme Annual Report 2022/23</t>
  </si>
  <si>
    <t>This is a supporting table for Table 4, Part 1, Page 16 of the Student Loan Scheme Annual Report 2022/23</t>
  </si>
  <si>
    <t>This is a supporting table for Figure 8, Part 1, Page 17 of the Student Loan Scheme Annual Report 2022/23</t>
  </si>
  <si>
    <t>This is a supporting table for Table 6, Part 1, Page 19 of the Student Loan Scheme Annual Report 2022/23</t>
  </si>
  <si>
    <t>Refer to Figure 2, Part 1, Page 11 of the Student Loan Scheme Annual Report 2022/23</t>
  </si>
  <si>
    <t>1. Shown is the median loan balance in dollars following the last year of study, and the same figure deflated to March 2001 dollars.</t>
  </si>
  <si>
    <t>This is a supporting table for Figure 2, Part 1, Page 11 of the Student Loan Scheme Annual Report 2022/23</t>
  </si>
  <si>
    <t>Refer Figure 4, Part 1, Page 12 of the Student Loan Scheme Annual Report 2022/23</t>
  </si>
  <si>
    <t>1. Data relates to domestic students enrolled at any time during the year.</t>
  </si>
  <si>
    <t>2. Participation excludes industry training, non-government-funded private training establishments (PTEs), formal courses of a week or less, and all non-formal learning.</t>
  </si>
  <si>
    <t>3. The difference between student numbers and EFTS numbers relates to the proportion of part-time students enrolled and the study load they enrol for.</t>
  </si>
  <si>
    <t>Domestic students</t>
  </si>
  <si>
    <t>participating in tertiary</t>
  </si>
  <si>
    <t xml:space="preserve">20 years old and under </t>
  </si>
  <si>
    <t>education</t>
  </si>
  <si>
    <t xml:space="preserve">21-26 years old </t>
  </si>
  <si>
    <t xml:space="preserve">27-50 years old </t>
  </si>
  <si>
    <t xml:space="preserve">Over 50 years old </t>
  </si>
  <si>
    <t xml:space="preserve">Female </t>
  </si>
  <si>
    <t xml:space="preserve">Male </t>
  </si>
  <si>
    <t xml:space="preserve">Māori </t>
  </si>
  <si>
    <t xml:space="preserve">Asian </t>
  </si>
  <si>
    <t xml:space="preserve">Non-degree </t>
  </si>
  <si>
    <t>completing qualifications (000)</t>
  </si>
  <si>
    <t xml:space="preserve">Bachelors </t>
  </si>
  <si>
    <t xml:space="preserve">Postgraduate </t>
  </si>
  <si>
    <t xml:space="preserve">Total </t>
  </si>
  <si>
    <t>2. Participation excludes industry training, non-government-funded PTEs, formal courses of a week or less, and all non-formal learning.</t>
  </si>
  <si>
    <t>3. A small number of students complete qualifications at different levels in the same year, so the sum of the three levels may be higher than the number of students completing their qualifications in a given year.</t>
  </si>
  <si>
    <t xml:space="preserve">4. Students are counted in each ethnic group they identify with, so the sum of the various ethnic groups may not add to the total. </t>
  </si>
  <si>
    <t xml:space="preserve">6. Data in this table, including totals, has been rounded so the sum of individual counts may not add to the total. </t>
  </si>
  <si>
    <t>7. Figures for historical years may differ to those published in previous Annual Student Loan Reports due to subsequent data updates.</t>
  </si>
  <si>
    <t>Refer to Table 2, Part 1, Page 14 of the Student Loan Scheme Annual Report 2022/23</t>
  </si>
  <si>
    <t>6. The counts of borrowers  have been randomly rounded to base 3 and may not appear to add. The age group counts are sums of individual age level counts which are each randomly rounded to base 3. This means there is additional uncertainity in these numbers.</t>
  </si>
  <si>
    <t>Full-time students eligible to borrow</t>
  </si>
  <si>
    <t>Full-time student borrowing uptake</t>
  </si>
  <si>
    <t xml:space="preserve">Full-time uptake rate </t>
  </si>
  <si>
    <t>Part-time students eligible to borrow</t>
  </si>
  <si>
    <t>Part-time student borrowing uptake</t>
  </si>
  <si>
    <t xml:space="preserve">Part-time uptake rate </t>
  </si>
  <si>
    <t>Refer to Figure 6, Part 1, Page 15 of the Student Loan Scheme Annual Report 2022/23</t>
  </si>
  <si>
    <t>Refer to Table 4, Part 1, Page 16 of the Student Loan Scheme Annual Report 2022/23</t>
  </si>
  <si>
    <t>Refer to Table 5, Part 1, Page 18 of the Student Loan Scheme Annual Report 2022/23</t>
  </si>
  <si>
    <t>Refer to Table 6, Part 1, Page 19 of the Student Loan Scheme Annual Report 2022/23</t>
  </si>
  <si>
    <t>Refer to Table 7, Part 1, Page 20 of the Student Loan Scheme Annual Report 2022/23</t>
  </si>
  <si>
    <t>&gt; $139,999</t>
  </si>
  <si>
    <t>$120,000 - 139,999</t>
  </si>
  <si>
    <t>$100,000 - 119,999</t>
  </si>
  <si>
    <t>$80,000 - 99,999</t>
  </si>
  <si>
    <t>$60,000 - 79,999</t>
  </si>
  <si>
    <t>$55,000 - 59,999</t>
  </si>
  <si>
    <t>$50,000 - 54,999</t>
  </si>
  <si>
    <t>$45,000 - 49,999</t>
  </si>
  <si>
    <t>$40,000 - 44,999</t>
  </si>
  <si>
    <t>$35,000 - 39,999</t>
  </si>
  <si>
    <t>$30,000 - 34,999</t>
  </si>
  <si>
    <t>$25,000 - 29,999</t>
  </si>
  <si>
    <t>$20,000 - 24,999</t>
  </si>
  <si>
    <t>$15,000 - 19,999</t>
  </si>
  <si>
    <t>$10,000 - 14,999</t>
  </si>
  <si>
    <t>$8,000 - 9,999</t>
  </si>
  <si>
    <t>$6,000 - 7,999</t>
  </si>
  <si>
    <t>$4,000 - 5,999</t>
  </si>
  <si>
    <t>$2,000 - 3,999</t>
  </si>
  <si>
    <t>Balance range</t>
  </si>
  <si>
    <t>Range and Distribution of loan balances at 30 June</t>
  </si>
  <si>
    <t>3. Total is a count of unique individuals.</t>
  </si>
  <si>
    <t>$0.1 - 20</t>
  </si>
  <si>
    <t>$20.01 - 1,999</t>
  </si>
  <si>
    <t>Refer to Figure 10, Part 1, Page 22 of the Student Loan Scheme Annual Report 2022/23</t>
  </si>
  <si>
    <r>
      <rPr>
        <b/>
        <sz val="10"/>
        <color theme="1"/>
        <rFont val="Arial"/>
        <family val="2"/>
      </rPr>
      <t>Source:</t>
    </r>
    <r>
      <rPr>
        <sz val="10"/>
        <color theme="1"/>
        <rFont val="Arial"/>
        <family val="2"/>
      </rPr>
      <t xml:space="preserve"> Te Tari Taake | Inland Revenue </t>
    </r>
  </si>
  <si>
    <r>
      <t xml:space="preserve">Source: </t>
    </r>
    <r>
      <rPr>
        <sz val="10"/>
        <color rgb="FF000000"/>
        <rFont val="Arial"/>
        <family val="2"/>
      </rPr>
      <t xml:space="preserve">Te Tari Taake | Inland Revenue  </t>
    </r>
  </si>
  <si>
    <r>
      <rPr>
        <b/>
        <sz val="10"/>
        <color theme="1"/>
        <rFont val="Arial"/>
        <family val="2"/>
      </rPr>
      <t>Source</t>
    </r>
    <r>
      <rPr>
        <sz val="10"/>
        <color theme="1"/>
        <rFont val="Arial"/>
        <family val="2"/>
      </rPr>
      <t xml:space="preserve">: Te Tari Taake | Inland Revenue </t>
    </r>
  </si>
  <si>
    <r>
      <t xml:space="preserve">Source: </t>
    </r>
    <r>
      <rPr>
        <sz val="10"/>
        <color theme="1"/>
        <rFont val="Arial"/>
        <family val="2"/>
      </rPr>
      <t>Te Tari Taake | Inland Revenue  administration data.</t>
    </r>
  </si>
  <si>
    <r>
      <rPr>
        <b/>
        <sz val="10"/>
        <color theme="1"/>
        <rFont val="Arial"/>
        <family val="2"/>
      </rPr>
      <t>Source:</t>
    </r>
    <r>
      <rPr>
        <sz val="10"/>
        <color theme="1"/>
        <rFont val="Arial"/>
        <family val="2"/>
      </rPr>
      <t xml:space="preserve"> Te Tari Taake | Inland Revenue  </t>
    </r>
  </si>
  <si>
    <r>
      <rPr>
        <b/>
        <sz val="10"/>
        <color theme="1"/>
        <rFont val="Arial"/>
        <family val="2"/>
      </rPr>
      <t>Source:</t>
    </r>
    <r>
      <rPr>
        <sz val="10"/>
        <color theme="1"/>
        <rFont val="Arial"/>
        <family val="2"/>
      </rPr>
      <t xml:space="preserve"> Te Tari Taake | Inland Revenue  administration data.</t>
    </r>
  </si>
  <si>
    <r>
      <rPr>
        <b/>
        <sz val="10"/>
        <color theme="1"/>
        <rFont val="Arial"/>
        <family val="2"/>
      </rPr>
      <t>Source:</t>
    </r>
    <r>
      <rPr>
        <sz val="10"/>
        <color theme="1"/>
        <rFont val="Arial"/>
        <family val="2"/>
      </rPr>
      <t xml:space="preserve"> Te Tāhuhu o te Mātauranga | Ministry of Education, Te Manatū Whakahiato ora | Ministry of Social Development, Te Amorangi Mātauranga Matua | Tertiary Education Commission and Te Tari Taake | Inland Revenue.</t>
    </r>
  </si>
  <si>
    <r>
      <rPr>
        <b/>
        <sz val="10"/>
        <color theme="1"/>
        <rFont val="Arial"/>
        <family val="2"/>
      </rPr>
      <t>Source:</t>
    </r>
    <r>
      <rPr>
        <sz val="10"/>
        <color theme="1"/>
        <rFont val="Arial"/>
        <family val="2"/>
      </rPr>
      <t xml:space="preserve"> Tatauranga Aotearoa | Stats New Zealand IDI</t>
    </r>
  </si>
  <si>
    <r>
      <rPr>
        <b/>
        <sz val="10"/>
        <color theme="1"/>
        <rFont val="Arial"/>
        <family val="2"/>
      </rPr>
      <t>Source:</t>
    </r>
    <r>
      <rPr>
        <sz val="10"/>
        <color theme="1"/>
        <rFont val="Arial"/>
        <family val="2"/>
      </rPr>
      <t xml:space="preserve"> Te Tāhuhu o te Mātauranga | Ministry of Education</t>
    </r>
  </si>
  <si>
    <r>
      <t xml:space="preserve">Source: </t>
    </r>
    <r>
      <rPr>
        <sz val="10"/>
        <color theme="1"/>
        <rFont val="Arial"/>
        <family val="2"/>
      </rPr>
      <t>Tatauranga Aotearoa | Stats New Zealand IDI, Te Amorangi Mātauranga Matua | Tertiary Education Commission interpretation.</t>
    </r>
  </si>
  <si>
    <r>
      <rPr>
        <b/>
        <sz val="10"/>
        <color theme="1"/>
        <rFont val="Arial"/>
        <family val="2"/>
      </rPr>
      <t xml:space="preserve">Source: </t>
    </r>
    <r>
      <rPr>
        <sz val="10"/>
        <color theme="1"/>
        <rFont val="Arial"/>
        <family val="2"/>
      </rPr>
      <t>Te Tāhuhu o te Mātauranga | Ministry of Education</t>
    </r>
  </si>
  <si>
    <r>
      <t xml:space="preserve">Source: </t>
    </r>
    <r>
      <rPr>
        <sz val="10"/>
        <color theme="1"/>
        <rFont val="Arial"/>
        <family val="2"/>
      </rPr>
      <t>Te Manatū Whakahiato ora | Ministry of Social Development and Te Tāhuhu o te Mātauranga | Ministry of Education</t>
    </r>
  </si>
  <si>
    <r>
      <t xml:space="preserve">Source: </t>
    </r>
    <r>
      <rPr>
        <sz val="10"/>
        <color theme="1"/>
        <rFont val="Arial"/>
        <family val="2"/>
      </rPr>
      <t>Te Manatū Whakahiato ora | Ministry of Social Development</t>
    </r>
  </si>
  <si>
    <r>
      <rPr>
        <b/>
        <sz val="10"/>
        <color theme="1"/>
        <rFont val="Arial"/>
        <family val="2"/>
      </rPr>
      <t>Source:</t>
    </r>
    <r>
      <rPr>
        <sz val="10"/>
        <color theme="1"/>
        <rFont val="Arial"/>
        <family val="2"/>
      </rPr>
      <t xml:space="preserve">  Te Manatū Whakahiato ora | Ministry of Social Development and Tatauranga Aotearoa | Stats NZ IDI</t>
    </r>
  </si>
  <si>
    <r>
      <rPr>
        <b/>
        <sz val="10"/>
        <color theme="1"/>
        <rFont val="Arial"/>
        <family val="2"/>
      </rPr>
      <t xml:space="preserve">Source: </t>
    </r>
    <r>
      <rPr>
        <sz val="10"/>
        <color theme="1"/>
        <rFont val="Arial"/>
        <family val="2"/>
      </rPr>
      <t>Tatauranga Aotearoa | Statistics New Zealand IDI and Te Tāhuhu o te Mātauranga | Ministry of Education Student Loans Integrated Model</t>
    </r>
  </si>
  <si>
    <r>
      <rPr>
        <b/>
        <sz val="10"/>
        <color theme="1"/>
        <rFont val="Arial"/>
        <family val="2"/>
      </rPr>
      <t>Source:</t>
    </r>
    <r>
      <rPr>
        <sz val="10"/>
        <color theme="1"/>
        <rFont val="Arial"/>
        <family val="2"/>
      </rPr>
      <t xml:space="preserve"> Te Tari Taake | Inland Revenue administration data</t>
    </r>
  </si>
  <si>
    <t>Refer to Table 12, Part 1, Page 25 of the Student Loan Scheme Annual Report 2022/23</t>
  </si>
  <si>
    <t>Refer to Table 13, Part 1, Page 25 of the Student Loan Scheme Annual Report 2022/23</t>
  </si>
  <si>
    <t>Refer to Table 14, Part 1, Page 26 of the Student Loan Scheme Annual Report 2022/23</t>
  </si>
  <si>
    <t>Refer to Figure 11, Part 1, Page 26 of the Student Loan Scheme Annual Report 2022/23</t>
  </si>
  <si>
    <r>
      <rPr>
        <b/>
        <sz val="10"/>
        <rFont val="Arial"/>
        <family val="2"/>
      </rPr>
      <t>Source:</t>
    </r>
    <r>
      <rPr>
        <sz val="10"/>
        <rFont val="Arial"/>
        <family val="2"/>
      </rPr>
      <t xml:space="preserve"> Te Tāhuhu o te Mātauranga | Ministry of Education</t>
    </r>
  </si>
  <si>
    <t>Refer to Figure 12, Part 2, Page 28 of the Student Loan Scheme Annual Report 2022/23</t>
  </si>
  <si>
    <t>Refer to Figure 13, Part 2, Page 29 of the Student Loan Scheme Annual Report 2022/23</t>
  </si>
  <si>
    <t>Refer to Table15 Part 2, Page 30 of the Student Loan Scheme Annual Report 2022/23</t>
  </si>
  <si>
    <r>
      <rPr>
        <b/>
        <sz val="10"/>
        <rFont val="Arial"/>
        <family val="2"/>
      </rPr>
      <t>Source:</t>
    </r>
    <r>
      <rPr>
        <sz val="10"/>
        <rFont val="Arial"/>
        <family val="2"/>
      </rPr>
      <t xml:space="preserve"> Te Tāhuhu o te Mātauranga | Ministry of Education.</t>
    </r>
  </si>
  <si>
    <r>
      <rPr>
        <b/>
        <sz val="10"/>
        <color theme="1"/>
        <rFont val="Arial"/>
        <family val="2"/>
      </rPr>
      <t>Source:</t>
    </r>
    <r>
      <rPr>
        <sz val="10"/>
        <color theme="1"/>
        <rFont val="Arial"/>
        <family val="2"/>
      </rPr>
      <t xml:space="preserve"> Te Manatū Whakahiato ora | Ministry of Social Development, Te Tari Taake | Inland Revenue, Te Tāhuhu o te Mātauranga | Ministry of Education and Tatauranga Aotearoa | Stats New Zealand IDI</t>
    </r>
  </si>
  <si>
    <t>Refer to Table 16, Part 2, Page 31 of the Student Loan Scheme Annual Report 2022/23</t>
  </si>
  <si>
    <r>
      <rPr>
        <b/>
        <sz val="10"/>
        <color theme="1"/>
        <rFont val="Arial"/>
        <family val="2"/>
      </rPr>
      <t>Source:</t>
    </r>
    <r>
      <rPr>
        <sz val="10"/>
        <color theme="1"/>
        <rFont val="Arial"/>
        <family val="2"/>
      </rPr>
      <t xml:space="preserve"> Te Tāhuhu o te Mātauranga | Ministry of Education, Te Tari Taake | Inland Revenue</t>
    </r>
  </si>
  <si>
    <t>Refer to Table 17, Part 2, Page 32 of the Student Loan Scheme Annual Report 2022/23</t>
  </si>
  <si>
    <t>Cost of lending in cents per dollar lent in half years</t>
  </si>
  <si>
    <t>2. In last year’s report (2021/22) the horizontal axis in this figure incorrectly labelled the years as 2010 to 2020. It should have shown 2000 to 2020.</t>
  </si>
  <si>
    <t>1. Graduate earnings are attributed only to the highest qualification completed.</t>
  </si>
  <si>
    <t xml:space="preserve">4. All earnings are measured in the 2022 tax year (between 1 April 2021 and 31 March 2022). Any negative earnings (income losses) were zeroed. </t>
  </si>
  <si>
    <t>Median earnings of students who completed a qualification and left study 1 to 10 years ago</t>
  </si>
  <si>
    <t xml:space="preserve">Percentage of borrowers who fully repaid each year who left study in the year shown </t>
  </si>
  <si>
    <t>5. Counts for students reporting ‘another gender’ available from 2021.</t>
  </si>
  <si>
    <t>5. The total number of borrowers includes those who identified as 'Another gender'.</t>
  </si>
  <si>
    <t>Number of students eligible to borrow, number borrowing and the uptake rate (full-time and part-time students)</t>
  </si>
  <si>
    <t xml:space="preserve">Number of students eligible to borrow, number borrowing and the uptake rate </t>
  </si>
  <si>
    <t>1. Shown is median leaving debt. Also shown is median post-study repayment time - a mixture of real experience and modelling.  Note that these have been independently determined.</t>
  </si>
  <si>
    <t xml:space="preserve">3. The ethnicity is reported using 'multiple response', meaning that people are counted in each broad ethnic group they identify with. </t>
  </si>
  <si>
    <t>2. The population is those who studied in 2021 and did not study in 2022 which is irrespective of qualification completion status.</t>
  </si>
  <si>
    <t>Quartiles of actual and forecast repayment times for borrowers who left study in 2003-2021 by level of study</t>
  </si>
  <si>
    <t>Overview of students loan at 30 June 2023 and the two preceding years</t>
  </si>
  <si>
    <t>Overdue student loan repayments</t>
  </si>
  <si>
    <t>This is a supporting table for Table 10, Part 1, Page 23 of the Student Loan Scheme Annual Report 2022/23</t>
  </si>
  <si>
    <t>This is a supporting table for Figure 13, Part 2, Page 29 of the Student Loan Scheme Annual Report 2022/23</t>
  </si>
  <si>
    <t>This is a supporting table for Table 17, Part 2, Page 32 of the Student Loan Scheme Annual Report 2022/23</t>
  </si>
  <si>
    <t xml:space="preserve">1. All amounts exclude GST. </t>
  </si>
  <si>
    <t>1. The impairment shown applies to the fair value and so differs from the impairment of the carrying value reported in Annual Reports prior to 2018.</t>
  </si>
  <si>
    <t>1. See 2021/22 student loan scheme annual report web tables for earlier data</t>
  </si>
  <si>
    <t>1. In April 2020, legislation was introduced to allow for loans taken out prior to 2000 to be written off if identity theft has occurred and the correct borrower cannot be identified.</t>
  </si>
  <si>
    <t>Average amount borrowerd ($)</t>
  </si>
  <si>
    <t>Percentage of leavers</t>
  </si>
  <si>
    <t>Trends in level of study among borrowers in 2022</t>
  </si>
  <si>
    <t>STUDENT LOAN SCHEME ANNUAL REPORT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</si>
</sst>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quot;$&quot;#,##0"/>
    <numFmt numFmtId="165" formatCode="0.0%"/>
    <numFmt numFmtId="166" formatCode="0.0"/>
    <numFmt numFmtId="167" formatCode="_-&quot;$&quot;* #,##0_-;\-&quot;$&quot;* #,##0_-;_-&quot;$&quot;* &quot;-&quot;??_-;_-@_-"/>
    <numFmt numFmtId="168" formatCode="_-* #,##0_-;\-* #,##0_-;_-* &quot;-&quot;??_-;_-@_-"/>
    <numFmt numFmtId="169" formatCode="0.0000%"/>
    <numFmt numFmtId="170" formatCode="0.00000"/>
    <numFmt numFmtId="171" formatCode="0_ ;\-0\ "/>
    <numFmt numFmtId="172" formatCode="#,##0_ ;\-#,##0\ "/>
    <numFmt numFmtId="173" formatCode="#,##0_ ;[Red]\-#,##0\ "/>
    <numFmt numFmtId="174" formatCode="#,##0.0_ ;[Red]\-#,##0.0\ "/>
    <numFmt numFmtId="175" formatCode="#,##0.0"/>
    <numFmt numFmtId="176" formatCode="_-* #,##0.0_-;\-* #,##0.0_-;_-* &quot;-&quot;??_-;_-@_-"/>
    <numFmt numFmtId="177" formatCode="###,###,##0"/>
  </numFmts>
  <fonts count="39">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0"/>
      <color theme="1"/>
      <name val="Arial"/>
      <family val="2"/>
    </font>
    <font>
      <sz val="10"/>
      <color theme="1"/>
      <name val="Arial"/>
      <family val="2"/>
    </font>
    <font>
      <b/>
      <sz val="10"/>
      <color rgb="FF000000"/>
      <name val="Arial"/>
      <family val="2"/>
    </font>
    <font>
      <sz val="10"/>
      <color rgb="FF000000"/>
      <name val="Arial"/>
      <family val="2"/>
    </font>
    <font>
      <sz val="8"/>
      <color rgb="FF000000"/>
      <name val="Arial"/>
      <family val="2"/>
    </font>
    <font>
      <sz val="10"/>
      <color rgb="FFFF0000"/>
      <name val="Arial"/>
      <family val="2"/>
    </font>
    <font>
      <sz val="20"/>
      <color theme="1"/>
      <name val="Arial"/>
      <family val="2"/>
    </font>
    <font>
      <u val="single"/>
      <sz val="11"/>
      <color theme="10"/>
      <name val="Calibri"/>
      <family val="2"/>
      <scheme val="minor"/>
    </font>
    <font>
      <sz val="8"/>
      <color theme="1"/>
      <name val="Calibri"/>
      <family val="2"/>
      <scheme val="minor"/>
    </font>
    <font>
      <b/>
      <sz val="10"/>
      <color rgb="FF231F20"/>
      <name val="Arial"/>
      <family val="2"/>
    </font>
    <font>
      <i/>
      <sz val="10"/>
      <color theme="1"/>
      <name val="Arial"/>
      <family val="2"/>
    </font>
    <font>
      <sz val="9"/>
      <color theme="1"/>
      <name val="Arial Narrow"/>
      <family val="2"/>
    </font>
    <font>
      <sz val="11"/>
      <color theme="1"/>
      <name val="Arial"/>
      <family val="2"/>
    </font>
    <font>
      <sz val="9"/>
      <color theme="1"/>
      <name val="Arial"/>
      <family val="2"/>
    </font>
    <font>
      <b/>
      <sz val="9"/>
      <color theme="1"/>
      <name val="Arial"/>
      <family val="2"/>
    </font>
    <font>
      <sz val="10"/>
      <color theme="0" tint="-0.1499900072813034"/>
      <name val="Arial"/>
      <family val="2"/>
    </font>
    <font>
      <b/>
      <sz val="10"/>
      <name val="Arial"/>
      <family val="2"/>
    </font>
    <font>
      <b/>
      <i/>
      <sz val="10"/>
      <name val="Arial"/>
      <family val="2"/>
    </font>
    <font>
      <b/>
      <sz val="10"/>
      <color rgb="FFFF0000"/>
      <name val="Arial"/>
      <family val="2"/>
    </font>
    <font>
      <sz val="8"/>
      <name val="Tahoma"/>
      <family val="2"/>
    </font>
    <font>
      <b/>
      <sz val="8"/>
      <color theme="1"/>
      <name val="Calibri"/>
      <family val="2"/>
      <scheme val="minor"/>
    </font>
    <font>
      <sz val="8"/>
      <name val="Arial"/>
      <family val="2"/>
    </font>
    <font>
      <b/>
      <sz val="8"/>
      <name val="Arial"/>
      <family val="2"/>
    </font>
    <font>
      <b/>
      <sz val="12"/>
      <color theme="1"/>
      <name val="Arial"/>
      <family val="2"/>
    </font>
    <font>
      <sz val="16"/>
      <color theme="1"/>
      <name val="Arial"/>
      <family val="2"/>
    </font>
    <font>
      <sz val="26"/>
      <color theme="1"/>
      <name val="Calibri"/>
      <family val="2"/>
      <scheme val="minor"/>
    </font>
    <font>
      <sz val="10"/>
      <name val="Helv"/>
      <family val="2"/>
    </font>
    <font>
      <sz val="10"/>
      <color rgb="FF7030A0"/>
      <name val="Arial"/>
      <family val="2"/>
    </font>
    <font>
      <sz val="10"/>
      <name val="MS Sans Serif"/>
      <family val="2"/>
    </font>
    <font>
      <b/>
      <sz val="11"/>
      <name val="Arial"/>
      <family val="2"/>
    </font>
    <font>
      <sz val="11"/>
      <name val="Calibri"/>
      <family val="2"/>
      <scheme val="minor"/>
    </font>
    <font>
      <b/>
      <sz val="11"/>
      <name val="Calibri"/>
      <family val="2"/>
      <scheme val="minor"/>
    </font>
    <font>
      <b/>
      <sz val="12"/>
      <name val="Calibri"/>
      <family val="2"/>
      <scheme val="minor"/>
    </font>
    <font>
      <sz val="12"/>
      <name val="Calibri"/>
      <family val="2"/>
      <scheme val="minor"/>
    </font>
    <font>
      <sz val="11"/>
      <color theme="1"/>
      <name val="Calibri"/>
      <family val="2"/>
    </font>
  </fonts>
  <fills count="4">
    <fill>
      <patternFill/>
    </fill>
    <fill>
      <patternFill patternType="gray125"/>
    </fill>
    <fill>
      <patternFill patternType="solid">
        <fgColor theme="0"/>
        <bgColor indexed="64"/>
      </patternFill>
    </fill>
    <fill>
      <patternFill patternType="solid">
        <fgColor theme="0" tint="-0.04997999966144562"/>
        <bgColor indexed="64"/>
      </patternFill>
    </fill>
  </fills>
  <borders count="83">
    <border>
      <left/>
      <right/>
      <top/>
      <bottom/>
      <diagonal/>
    </border>
    <border>
      <left style="medium"/>
      <right style="medium"/>
      <top style="medium"/>
      <bottom/>
    </border>
    <border>
      <left style="medium"/>
      <right/>
      <top style="medium"/>
      <bottom/>
    </border>
    <border>
      <left/>
      <right/>
      <top style="medium"/>
      <bottom/>
    </border>
    <border>
      <left/>
      <right style="medium"/>
      <top style="medium"/>
      <bottom/>
    </border>
    <border>
      <left style="medium"/>
      <right style="medium"/>
      <top/>
      <bottom style="thin"/>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style="thin"/>
      <right style="thin"/>
      <top style="medium"/>
      <bottom/>
    </border>
    <border>
      <left style="medium"/>
      <right/>
      <top/>
      <bottom style="medium"/>
    </border>
    <border>
      <left/>
      <right style="thin"/>
      <top/>
      <bottom style="medium"/>
    </border>
    <border>
      <left/>
      <right style="medium"/>
      <top style="thin"/>
      <bottom style="medium"/>
    </border>
    <border>
      <left style="medium"/>
      <right/>
      <top/>
      <bottom style="thin"/>
    </border>
    <border>
      <left/>
      <right style="thin"/>
      <top/>
      <bottom style="thin"/>
    </border>
    <border>
      <left/>
      <right style="medium"/>
      <top style="medium"/>
      <bottom style="thin"/>
    </border>
    <border>
      <left style="medium"/>
      <right style="thin"/>
      <top style="thin"/>
      <bottom/>
    </border>
    <border>
      <left style="thin"/>
      <right style="thin"/>
      <top style="thin"/>
      <bottom/>
    </border>
    <border>
      <left style="thin"/>
      <right/>
      <top/>
      <bottom style="thin"/>
    </border>
    <border>
      <left style="thin"/>
      <right style="medium"/>
      <top style="thin"/>
      <bottom/>
    </border>
    <border>
      <left/>
      <right style="medium"/>
      <top/>
      <bottom style="thin"/>
    </border>
    <border>
      <left/>
      <right style="thin"/>
      <top style="thin"/>
      <bottom/>
    </border>
    <border>
      <left style="thin"/>
      <right/>
      <top/>
      <bottom/>
    </border>
    <border>
      <left/>
      <right style="thin"/>
      <top/>
      <bottom/>
    </border>
    <border>
      <left style="thin"/>
      <right/>
      <top/>
      <bottom style="medium"/>
    </border>
    <border>
      <left/>
      <right style="medium"/>
      <top/>
      <bottom style="medium"/>
    </border>
    <border>
      <left style="thin"/>
      <right/>
      <top style="thin"/>
      <bottom/>
    </border>
    <border>
      <left/>
      <right style="thin"/>
      <top style="medium"/>
      <bottom/>
    </border>
    <border>
      <left/>
      <right/>
      <top style="thin"/>
      <bottom style="medium"/>
    </border>
    <border>
      <left/>
      <right style="thin"/>
      <top style="thin"/>
      <bottom style="medium"/>
    </border>
    <border>
      <left/>
      <right style="thin"/>
      <top style="thin"/>
      <bottom style="thin"/>
    </border>
    <border>
      <left/>
      <right style="thin"/>
      <top style="medium"/>
      <bottom style="thin"/>
    </border>
    <border>
      <left/>
      <right/>
      <top style="thin"/>
      <bottom style="thin"/>
    </border>
    <border>
      <left style="thin"/>
      <right/>
      <top style="thin"/>
      <bottom style="thin"/>
    </border>
    <border>
      <left/>
      <right/>
      <top/>
      <bottom style="thin"/>
    </border>
    <border>
      <left style="thin"/>
      <right style="medium"/>
      <top style="medium"/>
      <bottom/>
    </border>
    <border>
      <left style="medium"/>
      <right style="thin"/>
      <top style="medium"/>
      <bottom/>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style="medium"/>
      <bottom style="medium"/>
    </border>
    <border>
      <left style="medium"/>
      <right/>
      <top style="thin"/>
      <bottom style="medium"/>
    </border>
    <border>
      <left style="medium"/>
      <right/>
      <top style="thin"/>
      <bottom style="thin"/>
    </border>
    <border>
      <left style="medium"/>
      <right/>
      <top style="medium"/>
      <bottom style="thin"/>
    </border>
    <border>
      <left style="thin"/>
      <right/>
      <top style="thin"/>
      <bottom style="medium"/>
    </border>
    <border>
      <left style="thin"/>
      <right/>
      <top style="medium"/>
      <bottom style="thin"/>
    </border>
    <border>
      <left/>
      <right/>
      <top style="medium"/>
      <bottom style="thin"/>
    </border>
    <border>
      <left style="medium"/>
      <right style="medium"/>
      <top style="medium"/>
      <bottom style="thin"/>
    </border>
    <border>
      <left style="thin"/>
      <right/>
      <top style="medium"/>
      <bottom style="medium"/>
    </border>
    <border>
      <left style="medium"/>
      <right style="medium"/>
      <top style="thin"/>
      <bottom/>
    </border>
    <border>
      <left/>
      <right style="medium"/>
      <top style="thin"/>
      <bottom style="thin"/>
    </border>
    <border>
      <left style="medium"/>
      <right style="medium"/>
      <top style="medium"/>
      <bottom style="medium"/>
    </border>
    <border>
      <left style="thin">
        <color rgb="FF000000"/>
      </left>
      <right style="medium"/>
      <top style="medium"/>
      <bottom/>
    </border>
    <border>
      <left/>
      <right style="thin">
        <color rgb="FF000000"/>
      </right>
      <top style="medium"/>
      <bottom/>
    </border>
    <border>
      <left style="thin">
        <color rgb="FF000000"/>
      </left>
      <right style="thin">
        <color rgb="FF000000"/>
      </right>
      <top style="medium"/>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4" fontId="30" fillId="0" borderId="0" applyFont="0" applyFill="0" applyBorder="0" applyAlignment="0" applyProtection="0"/>
    <xf numFmtId="0" fontId="32" fillId="0" borderId="0">
      <alignment/>
      <protection/>
    </xf>
  </cellStyleXfs>
  <cellXfs count="985">
    <xf numFmtId="0" fontId="0" fillId="0" borderId="0" xfId="0"/>
    <xf numFmtId="0" fontId="3" fillId="0" borderId="0" xfId="0" applyFont="1"/>
    <xf numFmtId="0" fontId="4" fillId="0" borderId="0" xfId="0" applyFont="1"/>
    <xf numFmtId="0" fontId="5" fillId="0" borderId="0" xfId="0" applyFont="1"/>
    <xf numFmtId="0" fontId="6" fillId="0" borderId="1"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4" fillId="0" borderId="0" xfId="0" applyFont="1" applyAlignment="1">
      <alignment horizontal="center"/>
    </xf>
    <xf numFmtId="0" fontId="5" fillId="0" borderId="5" xfId="0" applyFont="1" applyBorder="1"/>
    <xf numFmtId="0" fontId="5" fillId="0" borderId="0" xfId="0" applyFont="1" applyAlignment="1">
      <alignment horizontal="left" indent="1"/>
    </xf>
    <xf numFmtId="0" fontId="6" fillId="0" borderId="6" xfId="0" applyFont="1" applyBorder="1" applyAlignment="1">
      <alignment vertical="center"/>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9" xfId="0" applyFont="1" applyBorder="1" applyAlignment="1">
      <alignment horizontal="left" vertical="center" indent="1"/>
    </xf>
    <xf numFmtId="0" fontId="7" fillId="0" borderId="5" xfId="0" applyFont="1" applyBorder="1" applyAlignment="1">
      <alignment vertical="center"/>
    </xf>
    <xf numFmtId="1" fontId="5" fillId="0" borderId="10" xfId="0" applyNumberFormat="1" applyFont="1" applyBorder="1" applyAlignment="1">
      <alignment horizontal="right"/>
    </xf>
    <xf numFmtId="1" fontId="5" fillId="0" borderId="11" xfId="0" applyNumberFormat="1" applyFont="1" applyBorder="1" applyAlignment="1">
      <alignment horizontal="right"/>
    </xf>
    <xf numFmtId="1" fontId="5" fillId="0" borderId="12" xfId="0" applyNumberFormat="1" applyFont="1" applyBorder="1" applyAlignment="1">
      <alignment horizontal="right"/>
    </xf>
    <xf numFmtId="0" fontId="7" fillId="0" borderId="13" xfId="0" applyFont="1" applyBorder="1" applyAlignment="1">
      <alignment vertical="center"/>
    </xf>
    <xf numFmtId="1" fontId="5" fillId="0" borderId="14" xfId="0" applyNumberFormat="1" applyFont="1" applyBorder="1" applyAlignment="1">
      <alignment horizontal="right"/>
    </xf>
    <xf numFmtId="1" fontId="5" fillId="0" borderId="15" xfId="0" applyNumberFormat="1" applyFont="1" applyBorder="1" applyAlignment="1">
      <alignment horizontal="right"/>
    </xf>
    <xf numFmtId="1" fontId="5" fillId="0" borderId="16" xfId="0" applyNumberFormat="1" applyFont="1" applyBorder="1" applyAlignment="1">
      <alignment horizontal="right"/>
    </xf>
    <xf numFmtId="0" fontId="7" fillId="0" borderId="13" xfId="0" applyFont="1" applyBorder="1" applyAlignment="1">
      <alignment vertical="center" wrapText="1"/>
    </xf>
    <xf numFmtId="0" fontId="7" fillId="0" borderId="17" xfId="0" applyFont="1" applyBorder="1" applyAlignment="1">
      <alignment vertical="center"/>
    </xf>
    <xf numFmtId="1" fontId="5" fillId="0" borderId="18" xfId="0" applyNumberFormat="1" applyFont="1" applyBorder="1" applyAlignment="1">
      <alignment horizontal="right"/>
    </xf>
    <xf numFmtId="1" fontId="5" fillId="0" borderId="19" xfId="0" applyNumberFormat="1" applyFont="1" applyBorder="1" applyAlignment="1">
      <alignment horizontal="right"/>
    </xf>
    <xf numFmtId="1" fontId="5" fillId="0" borderId="20" xfId="0" applyNumberFormat="1" applyFont="1" applyBorder="1" applyAlignment="1">
      <alignment horizontal="right"/>
    </xf>
    <xf numFmtId="0" fontId="4" fillId="0" borderId="0" xfId="0" applyFont="1" applyAlignment="1">
      <alignment vertical="center"/>
    </xf>
    <xf numFmtId="1" fontId="5" fillId="0" borderId="0" xfId="0" applyNumberFormat="1" applyFont="1"/>
    <xf numFmtId="0" fontId="7" fillId="0" borderId="21" xfId="0" applyFont="1" applyBorder="1"/>
    <xf numFmtId="0" fontId="7" fillId="0" borderId="22" xfId="0" applyFont="1" applyBorder="1" applyAlignment="1">
      <alignment horizontal="right"/>
    </xf>
    <xf numFmtId="0" fontId="7" fillId="0" borderId="23" xfId="0" applyFont="1" applyBorder="1" applyAlignment="1">
      <alignment horizontal="right"/>
    </xf>
    <xf numFmtId="0" fontId="7" fillId="0" borderId="24" xfId="0" applyFont="1" applyBorder="1" applyAlignment="1">
      <alignment horizontal="right"/>
    </xf>
    <xf numFmtId="0" fontId="7" fillId="0" borderId="25" xfId="0" applyFont="1" applyBorder="1"/>
    <xf numFmtId="164" fontId="5" fillId="0" borderId="26" xfId="0" applyNumberFormat="1" applyFont="1" applyBorder="1"/>
    <xf numFmtId="164" fontId="5" fillId="0" borderId="0" xfId="0" applyNumberFormat="1" applyFont="1"/>
    <xf numFmtId="164" fontId="5" fillId="0" borderId="27" xfId="0" applyNumberFormat="1" applyFont="1" applyBorder="1"/>
    <xf numFmtId="164" fontId="5" fillId="2" borderId="27" xfId="0" applyNumberFormat="1" applyFont="1" applyFill="1" applyBorder="1"/>
    <xf numFmtId="0" fontId="7" fillId="0" borderId="17" xfId="0" applyFont="1" applyBorder="1"/>
    <xf numFmtId="164" fontId="5" fillId="0" borderId="28" xfId="0" applyNumberFormat="1" applyFont="1" applyBorder="1"/>
    <xf numFmtId="164" fontId="5" fillId="0" borderId="29" xfId="0" applyNumberFormat="1" applyFont="1" applyBorder="1"/>
    <xf numFmtId="164" fontId="5" fillId="2" borderId="30" xfId="0" applyNumberFormat="1" applyFont="1" applyFill="1" applyBorder="1"/>
    <xf numFmtId="0" fontId="7" fillId="0" borderId="6" xfId="0" applyFont="1" applyBorder="1"/>
    <xf numFmtId="10" fontId="5" fillId="0" borderId="22" xfId="15" applyNumberFormat="1" applyFont="1" applyFill="1" applyBorder="1"/>
    <xf numFmtId="10" fontId="5" fillId="0" borderId="23" xfId="15" applyNumberFormat="1" applyFont="1" applyFill="1" applyBorder="1"/>
    <xf numFmtId="10" fontId="5" fillId="2" borderId="24" xfId="15" applyNumberFormat="1" applyFont="1" applyFill="1" applyBorder="1"/>
    <xf numFmtId="0" fontId="7" fillId="0" borderId="0" xfId="0" applyFont="1" applyAlignment="1">
      <alignment vertical="center"/>
    </xf>
    <xf numFmtId="0" fontId="7" fillId="0" borderId="0" xfId="0" applyFont="1" applyAlignment="1" quotePrefix="1">
      <alignment vertical="center"/>
    </xf>
    <xf numFmtId="0" fontId="6" fillId="0" borderId="21" xfId="0" applyFont="1" applyBorder="1"/>
    <xf numFmtId="0" fontId="4" fillId="0" borderId="0" xfId="0" applyFont="1" applyAlignment="1">
      <alignment horizontal="left"/>
    </xf>
    <xf numFmtId="0" fontId="5" fillId="0" borderId="0" xfId="0" applyFont="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5" fillId="0" borderId="34" xfId="0" applyFont="1" applyBorder="1" applyAlignment="1">
      <alignment horizontal="center"/>
    </xf>
    <xf numFmtId="3" fontId="5" fillId="0" borderId="35" xfId="0" applyNumberFormat="1" applyFont="1" applyBorder="1" applyAlignment="1">
      <alignment horizontal="center"/>
    </xf>
    <xf numFmtId="3" fontId="5" fillId="0" borderId="36" xfId="0" applyNumberFormat="1" applyFont="1" applyBorder="1" applyAlignment="1">
      <alignment horizontal="center"/>
    </xf>
    <xf numFmtId="3" fontId="5" fillId="0" borderId="27" xfId="0" applyNumberFormat="1" applyFont="1" applyBorder="1" applyAlignment="1">
      <alignment horizontal="center"/>
    </xf>
    <xf numFmtId="0" fontId="5" fillId="0" borderId="7" xfId="0" applyFont="1" applyBorder="1" applyAlignment="1">
      <alignment horizontal="center"/>
    </xf>
    <xf numFmtId="3" fontId="5" fillId="0" borderId="8" xfId="0" applyNumberFormat="1" applyFont="1" applyBorder="1" applyAlignment="1">
      <alignment horizontal="center"/>
    </xf>
    <xf numFmtId="3" fontId="5" fillId="0" borderId="9" xfId="0" applyNumberFormat="1" applyFont="1" applyBorder="1" applyAlignment="1">
      <alignment horizontal="center"/>
    </xf>
    <xf numFmtId="0" fontId="5" fillId="0" borderId="0" xfId="0" applyFont="1" applyAlignment="1">
      <alignment horizontal="left"/>
    </xf>
    <xf numFmtId="0" fontId="9" fillId="0" borderId="0" xfId="0" applyFont="1" applyAlignment="1">
      <alignment horizontal="center"/>
    </xf>
    <xf numFmtId="0" fontId="1" fillId="0" borderId="0" xfId="0" applyFont="1" applyAlignment="1">
      <alignment horizontal="left"/>
    </xf>
    <xf numFmtId="0" fontId="4" fillId="0" borderId="37" xfId="0" applyFont="1" applyBorder="1" applyAlignment="1">
      <alignment horizontal="center"/>
    </xf>
    <xf numFmtId="0" fontId="4" fillId="0" borderId="38" xfId="0" applyFont="1" applyBorder="1" applyAlignment="1">
      <alignment horizontal="left" wrapText="1"/>
    </xf>
    <xf numFmtId="0" fontId="4" fillId="0" borderId="39" xfId="0" applyFont="1" applyBorder="1" applyAlignment="1">
      <alignment horizontal="left" wrapText="1"/>
    </xf>
    <xf numFmtId="0" fontId="4" fillId="0" borderId="8" xfId="0" applyFont="1" applyBorder="1" applyAlignment="1">
      <alignment horizontal="center"/>
    </xf>
    <xf numFmtId="0" fontId="4" fillId="0" borderId="19" xfId="0" applyFont="1" applyBorder="1" applyAlignment="1">
      <alignment horizontal="center" wrapText="1"/>
    </xf>
    <xf numFmtId="0" fontId="4" fillId="0" borderId="40" xfId="0" applyFont="1" applyBorder="1" applyAlignment="1">
      <alignment horizontal="center" wrapText="1"/>
    </xf>
    <xf numFmtId="0" fontId="10" fillId="0" borderId="0" xfId="0" applyFont="1"/>
    <xf numFmtId="0" fontId="4" fillId="0" borderId="41" xfId="0" applyFont="1" applyBorder="1" applyAlignment="1">
      <alignment horizontal="left"/>
    </xf>
    <xf numFmtId="0" fontId="4" fillId="0" borderId="42" xfId="0" applyFont="1" applyBorder="1" applyAlignment="1">
      <alignment horizontal="left"/>
    </xf>
    <xf numFmtId="3" fontId="4" fillId="0" borderId="11" xfId="0" applyNumberFormat="1" applyFont="1" applyBorder="1"/>
    <xf numFmtId="3" fontId="4" fillId="0" borderId="32" xfId="0" applyNumberFormat="1" applyFont="1" applyBorder="1" applyAlignment="1">
      <alignment horizontal="right" wrapText="1"/>
    </xf>
    <xf numFmtId="165" fontId="4" fillId="0" borderId="43" xfId="15" applyNumberFormat="1" applyFont="1" applyFill="1" applyBorder="1" applyAlignment="1">
      <alignment horizontal="right" wrapText="1"/>
    </xf>
    <xf numFmtId="0" fontId="5" fillId="0" borderId="44" xfId="0" applyFont="1" applyBorder="1" applyAlignment="1">
      <alignment horizontal="left" vertical="top"/>
    </xf>
    <xf numFmtId="0" fontId="5" fillId="0" borderId="45" xfId="0" applyFont="1" applyBorder="1" applyAlignment="1">
      <alignment horizontal="left"/>
    </xf>
    <xf numFmtId="3" fontId="5" fillId="0" borderId="45" xfId="0" applyNumberFormat="1" applyFont="1" applyBorder="1"/>
    <xf numFmtId="3" fontId="5" fillId="0" borderId="35" xfId="0" applyNumberFormat="1" applyFont="1" applyBorder="1" applyAlignment="1">
      <alignment horizontal="right" wrapText="1"/>
    </xf>
    <xf numFmtId="165" fontId="5" fillId="0" borderId="27" xfId="15" applyNumberFormat="1" applyFont="1" applyFill="1" applyBorder="1" applyAlignment="1">
      <alignment horizontal="right" wrapText="1"/>
    </xf>
    <xf numFmtId="0" fontId="5" fillId="0" borderId="34" xfId="0" applyFont="1" applyBorder="1" applyAlignment="1">
      <alignment horizontal="left" vertical="top"/>
    </xf>
    <xf numFmtId="0" fontId="5" fillId="0" borderId="35" xfId="0" applyFont="1" applyBorder="1" applyAlignment="1">
      <alignment horizontal="left"/>
    </xf>
    <xf numFmtId="3" fontId="5" fillId="0" borderId="0" xfId="0" applyNumberFormat="1" applyFont="1"/>
    <xf numFmtId="0" fontId="5" fillId="0" borderId="10" xfId="0" applyFont="1" applyBorder="1" applyAlignment="1">
      <alignment horizontal="left" vertical="top"/>
    </xf>
    <xf numFmtId="0" fontId="5" fillId="0" borderId="46" xfId="0" applyFont="1" applyBorder="1" applyAlignment="1">
      <alignment horizontal="left"/>
    </xf>
    <xf numFmtId="3" fontId="5" fillId="0" borderId="11" xfId="0" applyNumberFormat="1" applyFont="1" applyBorder="1"/>
    <xf numFmtId="3" fontId="5" fillId="0" borderId="11" xfId="0" applyNumberFormat="1" applyFont="1" applyBorder="1" applyAlignment="1">
      <alignment horizontal="right" wrapText="1"/>
    </xf>
    <xf numFmtId="0" fontId="5" fillId="0" borderId="35" xfId="0" applyFont="1" applyBorder="1"/>
    <xf numFmtId="165" fontId="5" fillId="0" borderId="47" xfId="15" applyNumberFormat="1" applyFont="1" applyFill="1" applyBorder="1"/>
    <xf numFmtId="0" fontId="5" fillId="0" borderId="11" xfId="0" applyFont="1" applyBorder="1"/>
    <xf numFmtId="165" fontId="5" fillId="0" borderId="48" xfId="15" applyNumberFormat="1" applyFont="1" applyFill="1" applyBorder="1"/>
    <xf numFmtId="3" fontId="5" fillId="0" borderId="45" xfId="0" applyNumberFormat="1" applyFont="1" applyBorder="1" applyAlignment="1">
      <alignment horizontal="right"/>
    </xf>
    <xf numFmtId="3" fontId="5" fillId="0" borderId="35" xfId="0" applyNumberFormat="1" applyFont="1" applyBorder="1" applyAlignment="1">
      <alignment horizontal="right"/>
    </xf>
    <xf numFmtId="0" fontId="5" fillId="0" borderId="11" xfId="0" applyFont="1" applyBorder="1" applyAlignment="1">
      <alignment horizontal="left"/>
    </xf>
    <xf numFmtId="3" fontId="5" fillId="0" borderId="11" xfId="0" applyNumberFormat="1" applyFont="1" applyBorder="1" applyAlignment="1">
      <alignment horizontal="right"/>
    </xf>
    <xf numFmtId="165" fontId="5" fillId="0" borderId="48" xfId="15" applyNumberFormat="1" applyFont="1" applyFill="1" applyBorder="1" applyAlignment="1">
      <alignment horizontal="right" wrapText="1"/>
    </xf>
    <xf numFmtId="166" fontId="5" fillId="0" borderId="35" xfId="0" applyNumberFormat="1" applyFont="1" applyBorder="1" applyAlignment="1">
      <alignment horizontal="right" wrapText="1"/>
    </xf>
    <xf numFmtId="3" fontId="5" fillId="0" borderId="35" xfId="0" applyNumberFormat="1" applyFont="1" applyBorder="1"/>
    <xf numFmtId="165" fontId="5" fillId="0" borderId="27" xfId="15" applyNumberFormat="1" applyFont="1" applyFill="1" applyBorder="1"/>
    <xf numFmtId="0" fontId="5" fillId="0" borderId="0" xfId="0" applyFont="1" quotePrefix="1"/>
    <xf numFmtId="0" fontId="5" fillId="0" borderId="45" xfId="0" applyFont="1" applyBorder="1"/>
    <xf numFmtId="166" fontId="5" fillId="0" borderId="45" xfId="0" applyNumberFormat="1" applyFont="1" applyBorder="1"/>
    <xf numFmtId="0" fontId="5" fillId="0" borderId="49" xfId="0" applyFont="1" applyBorder="1"/>
    <xf numFmtId="165" fontId="5" fillId="0" borderId="30" xfId="15" applyNumberFormat="1" applyFont="1" applyFill="1" applyBorder="1"/>
    <xf numFmtId="0" fontId="5" fillId="0" borderId="50" xfId="0" applyFont="1" applyBorder="1" applyAlignment="1">
      <alignment horizontal="left"/>
    </xf>
    <xf numFmtId="0" fontId="5" fillId="0" borderId="51" xfId="0" applyFont="1" applyBorder="1"/>
    <xf numFmtId="166" fontId="5" fillId="0" borderId="35" xfId="0" applyNumberFormat="1" applyFont="1" applyBorder="1"/>
    <xf numFmtId="0" fontId="5" fillId="0" borderId="7" xfId="0" applyFont="1" applyBorder="1" applyAlignment="1">
      <alignment horizontal="left" vertical="top"/>
    </xf>
    <xf numFmtId="0" fontId="5" fillId="0" borderId="52" xfId="0" applyFont="1" applyBorder="1" applyAlignment="1">
      <alignment horizontal="left"/>
    </xf>
    <xf numFmtId="166" fontId="5" fillId="0" borderId="8" xfId="0" applyNumberFormat="1" applyFont="1" applyBorder="1"/>
    <xf numFmtId="0" fontId="5" fillId="0" borderId="39" xfId="0" applyFont="1" applyBorder="1"/>
    <xf numFmtId="165" fontId="5" fillId="0" borderId="53" xfId="15" applyNumberFormat="1" applyFont="1" applyFill="1" applyBorder="1"/>
    <xf numFmtId="166" fontId="5" fillId="0" borderId="0" xfId="0" applyNumberFormat="1" applyFont="1"/>
    <xf numFmtId="165" fontId="5" fillId="0" borderId="0" xfId="15" applyNumberFormat="1" applyFont="1" applyFill="1" applyBorder="1"/>
    <xf numFmtId="0" fontId="1" fillId="0" borderId="0" xfId="0" applyFont="1"/>
    <xf numFmtId="0" fontId="5" fillId="0" borderId="54" xfId="0" applyFont="1" applyBorder="1" applyAlignment="1">
      <alignment horizontal="left"/>
    </xf>
    <xf numFmtId="166" fontId="5" fillId="0" borderId="0" xfId="0" applyNumberFormat="1" applyFont="1" applyBorder="1"/>
    <xf numFmtId="0" fontId="5" fillId="0" borderId="8" xfId="0" applyFont="1" applyBorder="1"/>
    <xf numFmtId="0" fontId="4" fillId="0" borderId="2" xfId="0" applyFont="1" applyBorder="1" applyAlignment="1">
      <alignment horizontal="left"/>
    </xf>
    <xf numFmtId="0" fontId="4" fillId="0" borderId="55" xfId="0" applyFont="1" applyBorder="1" applyAlignment="1">
      <alignment horizontal="left"/>
    </xf>
    <xf numFmtId="0" fontId="4" fillId="0" borderId="38" xfId="0" applyFont="1" applyBorder="1" applyAlignment="1">
      <alignment horizontal="left"/>
    </xf>
    <xf numFmtId="0" fontId="4" fillId="0" borderId="39" xfId="0" applyFont="1" applyBorder="1" applyAlignment="1">
      <alignment horizontal="left"/>
    </xf>
    <xf numFmtId="0" fontId="4" fillId="0" borderId="26" xfId="0" applyFont="1" applyBorder="1" applyAlignment="1">
      <alignment horizontal="left"/>
    </xf>
    <xf numFmtId="3" fontId="4" fillId="0" borderId="11" xfId="0" applyNumberFormat="1" applyFont="1" applyBorder="1" applyAlignment="1">
      <alignment horizontal="right" wrapText="1"/>
    </xf>
    <xf numFmtId="0" fontId="5" fillId="0" borderId="49" xfId="0" applyFont="1" applyBorder="1" applyAlignment="1">
      <alignment horizontal="left"/>
    </xf>
    <xf numFmtId="3" fontId="5" fillId="0" borderId="45" xfId="0" applyNumberFormat="1" applyFont="1" applyBorder="1" applyAlignment="1">
      <alignment horizontal="right" wrapText="1"/>
    </xf>
    <xf numFmtId="0" fontId="5" fillId="0" borderId="45" xfId="0" applyFont="1" applyBorder="1" applyAlignment="1">
      <alignment horizontal="right" wrapText="1"/>
    </xf>
    <xf numFmtId="0" fontId="5" fillId="0" borderId="35" xfId="0" applyFont="1" applyBorder="1" applyAlignment="1">
      <alignment horizontal="right" wrapText="1"/>
    </xf>
    <xf numFmtId="0" fontId="5" fillId="0" borderId="11" xfId="0" applyFont="1" applyBorder="1" applyAlignment="1">
      <alignment horizontal="right" wrapText="1"/>
    </xf>
    <xf numFmtId="3" fontId="5" fillId="0" borderId="35" xfId="0" applyNumberFormat="1" applyFont="1" applyBorder="1" applyAlignment="1">
      <alignment horizontal="center" wrapText="1"/>
    </xf>
    <xf numFmtId="165" fontId="5" fillId="0" borderId="47" xfId="15" applyNumberFormat="1" applyFont="1" applyFill="1" applyBorder="1" applyAlignment="1">
      <alignment horizontal="center" wrapText="1"/>
    </xf>
    <xf numFmtId="165" fontId="5" fillId="0" borderId="27" xfId="15" applyNumberFormat="1" applyFont="1" applyFill="1" applyBorder="1" applyAlignment="1">
      <alignment horizontal="center" wrapText="1"/>
    </xf>
    <xf numFmtId="166" fontId="5" fillId="0" borderId="45" xfId="0" applyNumberFormat="1" applyFont="1" applyBorder="1" applyAlignment="1">
      <alignment horizontal="right" wrapText="1"/>
    </xf>
    <xf numFmtId="0" fontId="5" fillId="0" borderId="49" xfId="0" applyFont="1" applyBorder="1" applyAlignment="1">
      <alignment horizontal="center" wrapText="1"/>
    </xf>
    <xf numFmtId="165" fontId="5" fillId="0" borderId="30" xfId="15" applyNumberFormat="1" applyFont="1" applyFill="1" applyBorder="1" applyAlignment="1">
      <alignment horizontal="center" wrapText="1"/>
    </xf>
    <xf numFmtId="0" fontId="5" fillId="0" borderId="51" xfId="0" applyFont="1" applyBorder="1" applyAlignment="1">
      <alignment horizontal="center" wrapText="1"/>
    </xf>
    <xf numFmtId="166" fontId="5" fillId="0" borderId="8" xfId="0" applyNumberFormat="1" applyFont="1" applyBorder="1" applyAlignment="1">
      <alignment horizontal="right" wrapText="1"/>
    </xf>
    <xf numFmtId="0" fontId="5" fillId="0" borderId="39" xfId="0" applyFont="1" applyBorder="1" applyAlignment="1">
      <alignment horizontal="center" wrapText="1"/>
    </xf>
    <xf numFmtId="165" fontId="5" fillId="0" borderId="53" xfId="15" applyNumberFormat="1" applyFont="1" applyFill="1" applyBorder="1" applyAlignment="1">
      <alignment horizontal="center" wrapText="1"/>
    </xf>
    <xf numFmtId="166" fontId="0" fillId="0" borderId="0" xfId="0" applyNumberFormat="1"/>
    <xf numFmtId="0" fontId="0" fillId="0" borderId="0" xfId="0" applyNumberFormat="1"/>
    <xf numFmtId="0" fontId="7" fillId="0" borderId="0" xfId="0" applyFont="1"/>
    <xf numFmtId="167" fontId="5" fillId="0" borderId="20" xfId="16" applyNumberFormat="1" applyFont="1" applyFill="1" applyBorder="1" applyAlignment="1">
      <alignment horizontal="left" indent="1"/>
    </xf>
    <xf numFmtId="167" fontId="5" fillId="0" borderId="19" xfId="16" applyNumberFormat="1" applyFont="1" applyFill="1" applyBorder="1" applyAlignment="1">
      <alignment horizontal="left" indent="1"/>
    </xf>
    <xf numFmtId="0" fontId="5" fillId="0" borderId="18" xfId="0" applyFont="1" applyBorder="1" applyAlignment="1">
      <alignment horizontal="left" indent="1"/>
    </xf>
    <xf numFmtId="167" fontId="5" fillId="0" borderId="16" xfId="16" applyNumberFormat="1" applyFont="1" applyFill="1" applyBorder="1" applyAlignment="1">
      <alignment horizontal="left" indent="1"/>
    </xf>
    <xf numFmtId="167" fontId="5" fillId="0" borderId="15" xfId="16" applyNumberFormat="1" applyFont="1" applyFill="1" applyBorder="1" applyAlignment="1">
      <alignment horizontal="left" indent="1"/>
    </xf>
    <xf numFmtId="0" fontId="5" fillId="0" borderId="14" xfId="0" applyFont="1" applyBorder="1" applyAlignment="1">
      <alignment horizontal="left" indent="1"/>
    </xf>
    <xf numFmtId="0" fontId="4" fillId="0" borderId="33" xfId="0" applyFont="1" applyBorder="1" applyAlignment="1">
      <alignment vertical="top" wrapText="1"/>
    </xf>
    <xf numFmtId="0" fontId="4" fillId="0" borderId="32" xfId="0" applyFont="1" applyBorder="1" applyAlignment="1">
      <alignment vertical="top" wrapText="1"/>
    </xf>
    <xf numFmtId="0" fontId="4" fillId="0" borderId="31" xfId="0" applyFont="1" applyBorder="1" applyAlignment="1">
      <alignment vertical="top" wrapText="1"/>
    </xf>
    <xf numFmtId="0" fontId="13" fillId="0" borderId="0" xfId="0" applyFont="1"/>
    <xf numFmtId="0" fontId="5" fillId="0" borderId="26" xfId="0" applyFont="1" applyBorder="1"/>
    <xf numFmtId="3" fontId="5" fillId="0" borderId="56" xfId="0" applyNumberFormat="1" applyFont="1" applyBorder="1"/>
    <xf numFmtId="3" fontId="5" fillId="0" borderId="57" xfId="0" applyNumberFormat="1" applyFont="1" applyBorder="1"/>
    <xf numFmtId="3" fontId="5" fillId="0" borderId="19" xfId="0" applyNumberFormat="1" applyFont="1" applyBorder="1"/>
    <xf numFmtId="0" fontId="5" fillId="0" borderId="18" xfId="0" applyFont="1" applyBorder="1" applyAlignment="1">
      <alignment horizontal="left"/>
    </xf>
    <xf numFmtId="0" fontId="5" fillId="0" borderId="27" xfId="0" applyFont="1" applyBorder="1"/>
    <xf numFmtId="3" fontId="5" fillId="0" borderId="47" xfId="0" applyNumberFormat="1" applyFont="1" applyBorder="1"/>
    <xf numFmtId="0" fontId="5" fillId="0" borderId="44" xfId="0" applyFont="1" applyBorder="1" applyAlignment="1">
      <alignment horizontal="left"/>
    </xf>
    <xf numFmtId="3" fontId="5" fillId="0" borderId="16" xfId="0" applyNumberFormat="1" applyFont="1" applyBorder="1"/>
    <xf numFmtId="3" fontId="5" fillId="0" borderId="15" xfId="0" applyNumberFormat="1" applyFont="1" applyBorder="1"/>
    <xf numFmtId="0" fontId="5" fillId="0" borderId="14" xfId="0" applyFont="1" applyBorder="1" applyAlignment="1">
      <alignment horizontal="left"/>
    </xf>
    <xf numFmtId="0" fontId="5" fillId="2" borderId="20" xfId="0" applyFont="1" applyFill="1" applyBorder="1" applyAlignment="1">
      <alignment horizontal="center" wrapText="1"/>
    </xf>
    <xf numFmtId="0" fontId="5" fillId="2" borderId="19" xfId="0" applyFont="1" applyFill="1" applyBorder="1" applyAlignment="1">
      <alignment horizontal="center" wrapText="1"/>
    </xf>
    <xf numFmtId="0" fontId="4" fillId="2" borderId="14" xfId="0" applyFont="1" applyFill="1" applyBorder="1" applyAlignment="1">
      <alignment wrapText="1"/>
    </xf>
    <xf numFmtId="0" fontId="4" fillId="2" borderId="16" xfId="0" applyFont="1" applyFill="1" applyBorder="1" applyAlignment="1">
      <alignment horizontal="left" wrapText="1" indent="1"/>
    </xf>
    <xf numFmtId="0" fontId="4" fillId="2" borderId="15" xfId="0" applyFont="1" applyFill="1" applyBorder="1" applyAlignment="1">
      <alignment horizontal="left" wrapText="1" indent="1"/>
    </xf>
    <xf numFmtId="0" fontId="4" fillId="2" borderId="31" xfId="0" applyFont="1" applyFill="1" applyBorder="1" applyAlignment="1">
      <alignment wrapText="1"/>
    </xf>
    <xf numFmtId="0" fontId="14" fillId="0" borderId="0" xfId="0" applyFont="1"/>
    <xf numFmtId="0" fontId="15" fillId="0" borderId="0" xfId="0" applyFont="1" applyAlignment="1">
      <alignment horizontal="left" vertical="center" indent="3"/>
    </xf>
    <xf numFmtId="0" fontId="15" fillId="0" borderId="0" xfId="0" applyFont="1" applyAlignment="1">
      <alignment vertical="center"/>
    </xf>
    <xf numFmtId="165" fontId="5" fillId="0" borderId="53" xfId="15" applyNumberFormat="1" applyFont="1" applyBorder="1"/>
    <xf numFmtId="165" fontId="5" fillId="0" borderId="8" xfId="15" applyNumberFormat="1" applyFont="1" applyBorder="1"/>
    <xf numFmtId="165" fontId="5" fillId="0" borderId="39" xfId="15" applyNumberFormat="1" applyFont="1" applyBorder="1"/>
    <xf numFmtId="165" fontId="5" fillId="0" borderId="57" xfId="15" applyNumberFormat="1" applyFont="1" applyBorder="1"/>
    <xf numFmtId="165" fontId="5" fillId="0" borderId="19" xfId="15" applyNumberFormat="1" applyFont="1" applyBorder="1"/>
    <xf numFmtId="165" fontId="5" fillId="0" borderId="21" xfId="15" applyNumberFormat="1" applyFont="1" applyBorder="1"/>
    <xf numFmtId="165" fontId="5" fillId="0" borderId="15" xfId="15" applyNumberFormat="1" applyFont="1" applyBorder="1"/>
    <xf numFmtId="0" fontId="4" fillId="0" borderId="7" xfId="0" applyFont="1" applyBorder="1" applyAlignment="1">
      <alignment horizontal="left"/>
    </xf>
    <xf numFmtId="165" fontId="5" fillId="0" borderId="16" xfId="15" applyNumberFormat="1" applyFont="1" applyBorder="1"/>
    <xf numFmtId="165" fontId="5" fillId="0" borderId="58" xfId="15" applyNumberFormat="1" applyFont="1" applyBorder="1"/>
    <xf numFmtId="0" fontId="4" fillId="0" borderId="14" xfId="0" applyFont="1" applyBorder="1" applyAlignment="1">
      <alignment horizontal="left"/>
    </xf>
    <xf numFmtId="0" fontId="4" fillId="0" borderId="33" xfId="0" applyFont="1" applyBorder="1" applyAlignment="1">
      <alignment horizontal="right"/>
    </xf>
    <xf numFmtId="0" fontId="4" fillId="0" borderId="32" xfId="0" applyFont="1" applyBorder="1" applyAlignment="1">
      <alignment horizontal="right"/>
    </xf>
    <xf numFmtId="1" fontId="4" fillId="0" borderId="32" xfId="0" applyNumberFormat="1" applyFont="1" applyBorder="1" applyAlignment="1">
      <alignment horizontal="right"/>
    </xf>
    <xf numFmtId="0" fontId="4" fillId="0" borderId="59" xfId="0" applyFont="1" applyBorder="1"/>
    <xf numFmtId="0" fontId="4" fillId="0" borderId="31" xfId="0" applyFont="1" applyBorder="1"/>
    <xf numFmtId="0" fontId="4" fillId="0" borderId="0" xfId="0" applyFont="1" applyAlignment="1">
      <alignment vertical="top"/>
    </xf>
    <xf numFmtId="0" fontId="16" fillId="0" borderId="0" xfId="0" applyFont="1"/>
    <xf numFmtId="166" fontId="5" fillId="0" borderId="20" xfId="0" applyNumberFormat="1" applyFont="1" applyBorder="1" applyAlignment="1">
      <alignment horizontal="right"/>
    </xf>
    <xf numFmtId="166" fontId="5" fillId="0" borderId="19" xfId="0" applyNumberFormat="1" applyFont="1" applyBorder="1" applyAlignment="1">
      <alignment horizontal="right"/>
    </xf>
    <xf numFmtId="166" fontId="5" fillId="0" borderId="19" xfId="0" applyNumberFormat="1" applyFont="1" applyBorder="1"/>
    <xf numFmtId="166" fontId="5" fillId="0" borderId="18" xfId="0" applyNumberFormat="1" applyFont="1" applyBorder="1"/>
    <xf numFmtId="168" fontId="5" fillId="0" borderId="20" xfId="18" applyNumberFormat="1" applyFont="1" applyBorder="1" applyAlignment="1">
      <alignment/>
    </xf>
    <xf numFmtId="168" fontId="5" fillId="0" borderId="19" xfId="18" applyNumberFormat="1" applyFont="1" applyBorder="1" applyAlignment="1">
      <alignment/>
    </xf>
    <xf numFmtId="168" fontId="5" fillId="0" borderId="56" xfId="18" applyNumberFormat="1" applyFont="1" applyBorder="1" applyAlignment="1">
      <alignment/>
    </xf>
    <xf numFmtId="168" fontId="5" fillId="0" borderId="57" xfId="18" applyNumberFormat="1" applyFont="1" applyFill="1" applyBorder="1" applyAlignment="1">
      <alignment/>
    </xf>
    <xf numFmtId="168" fontId="5" fillId="0" borderId="57" xfId="18" applyNumberFormat="1" applyFont="1" applyBorder="1" applyAlignment="1">
      <alignment/>
    </xf>
    <xf numFmtId="168" fontId="5" fillId="0" borderId="18" xfId="18" applyNumberFormat="1" applyFont="1" applyBorder="1" applyAlignment="1">
      <alignment/>
    </xf>
    <xf numFmtId="168" fontId="7" fillId="0" borderId="52" xfId="18" applyNumberFormat="1" applyFont="1" applyBorder="1" applyAlignment="1">
      <alignment horizontal="right"/>
    </xf>
    <xf numFmtId="0" fontId="5" fillId="2" borderId="19" xfId="0" applyFont="1" applyFill="1" applyBorder="1" applyAlignment="1">
      <alignment vertical="top" wrapText="1"/>
    </xf>
    <xf numFmtId="166" fontId="5" fillId="0" borderId="16" xfId="0" applyNumberFormat="1" applyFont="1" applyBorder="1" applyAlignment="1">
      <alignment horizontal="right"/>
    </xf>
    <xf numFmtId="166" fontId="5" fillId="0" borderId="15" xfId="0" applyNumberFormat="1" applyFont="1" applyBorder="1" applyAlignment="1">
      <alignment horizontal="right"/>
    </xf>
    <xf numFmtId="166" fontId="5" fillId="0" borderId="15" xfId="0" applyNumberFormat="1" applyFont="1" applyBorder="1"/>
    <xf numFmtId="166" fontId="5" fillId="0" borderId="14" xfId="0" applyNumberFormat="1" applyFont="1" applyBorder="1"/>
    <xf numFmtId="168" fontId="5" fillId="0" borderId="16" xfId="18" applyNumberFormat="1" applyFont="1" applyBorder="1" applyAlignment="1">
      <alignment/>
    </xf>
    <xf numFmtId="168" fontId="5" fillId="0" borderId="15" xfId="18" applyNumberFormat="1" applyFont="1" applyBorder="1" applyAlignment="1">
      <alignment/>
    </xf>
    <xf numFmtId="168" fontId="5" fillId="0" borderId="60" xfId="18" applyNumberFormat="1" applyFont="1" applyBorder="1" applyAlignment="1">
      <alignment/>
    </xf>
    <xf numFmtId="168" fontId="5" fillId="0" borderId="58" xfId="18" applyNumberFormat="1" applyFont="1" applyFill="1" applyBorder="1" applyAlignment="1">
      <alignment/>
    </xf>
    <xf numFmtId="168" fontId="5" fillId="0" borderId="58" xfId="18" applyNumberFormat="1" applyFont="1" applyBorder="1" applyAlignment="1">
      <alignment/>
    </xf>
    <xf numFmtId="168" fontId="5" fillId="0" borderId="14" xfId="18" applyNumberFormat="1" applyFont="1" applyBorder="1" applyAlignment="1">
      <alignment/>
    </xf>
    <xf numFmtId="168" fontId="7" fillId="0" borderId="61" xfId="18" applyNumberFormat="1" applyFont="1" applyBorder="1" applyAlignment="1">
      <alignment horizontal="right"/>
    </xf>
    <xf numFmtId="0" fontId="5" fillId="2" borderId="15" xfId="0" applyFont="1" applyFill="1" applyBorder="1" applyAlignment="1">
      <alignment vertical="top" wrapText="1"/>
    </xf>
    <xf numFmtId="168" fontId="5" fillId="0" borderId="36" xfId="18" applyNumberFormat="1" applyFont="1" applyBorder="1" applyAlignment="1">
      <alignment/>
    </xf>
    <xf numFmtId="168" fontId="5" fillId="0" borderId="35" xfId="18" applyNumberFormat="1" applyFont="1" applyBorder="1" applyAlignment="1">
      <alignment/>
    </xf>
    <xf numFmtId="168" fontId="5" fillId="0" borderId="0" xfId="18" applyNumberFormat="1" applyFont="1" applyBorder="1" applyAlignment="1">
      <alignment/>
    </xf>
    <xf numFmtId="168" fontId="5" fillId="0" borderId="51" xfId="18" applyNumberFormat="1" applyFont="1" applyFill="1" applyBorder="1" applyAlignment="1">
      <alignment/>
    </xf>
    <xf numFmtId="168" fontId="5" fillId="0" borderId="51" xfId="18" applyNumberFormat="1" applyFont="1" applyBorder="1" applyAlignment="1">
      <alignment/>
    </xf>
    <xf numFmtId="168" fontId="5" fillId="0" borderId="34" xfId="18" applyNumberFormat="1" applyFont="1" applyBorder="1" applyAlignment="1">
      <alignment/>
    </xf>
    <xf numFmtId="168" fontId="5" fillId="0" borderId="12" xfId="18" applyNumberFormat="1" applyFont="1" applyBorder="1" applyAlignment="1">
      <alignment/>
    </xf>
    <xf numFmtId="168" fontId="5" fillId="0" borderId="11" xfId="18" applyNumberFormat="1" applyFont="1" applyBorder="1" applyAlignment="1">
      <alignment/>
    </xf>
    <xf numFmtId="168" fontId="5" fillId="0" borderId="62" xfId="18" applyNumberFormat="1" applyFont="1" applyBorder="1" applyAlignment="1">
      <alignment/>
    </xf>
    <xf numFmtId="168" fontId="5" fillId="0" borderId="42" xfId="18" applyNumberFormat="1" applyFont="1" applyFill="1" applyBorder="1" applyAlignment="1">
      <alignment/>
    </xf>
    <xf numFmtId="168" fontId="5" fillId="0" borderId="42" xfId="18" applyNumberFormat="1" applyFont="1" applyBorder="1" applyAlignment="1">
      <alignment/>
    </xf>
    <xf numFmtId="168" fontId="5" fillId="0" borderId="10" xfId="18" applyNumberFormat="1" applyFont="1" applyBorder="1" applyAlignment="1">
      <alignment/>
    </xf>
    <xf numFmtId="168" fontId="7" fillId="0" borderId="54" xfId="18" applyNumberFormat="1" applyFont="1" applyBorder="1" applyAlignment="1">
      <alignment horizontal="right"/>
    </xf>
    <xf numFmtId="166" fontId="5" fillId="0" borderId="63" xfId="0" applyNumberFormat="1" applyFont="1" applyBorder="1" applyAlignment="1">
      <alignment horizontal="right"/>
    </xf>
    <xf numFmtId="166" fontId="5" fillId="0" borderId="37" xfId="0" applyNumberFormat="1" applyFont="1" applyBorder="1" applyAlignment="1">
      <alignment horizontal="right"/>
    </xf>
    <xf numFmtId="166" fontId="5" fillId="0" borderId="37" xfId="0" applyNumberFormat="1" applyFont="1" applyBorder="1"/>
    <xf numFmtId="166" fontId="5" fillId="0" borderId="64" xfId="0" applyNumberFormat="1" applyFont="1" applyBorder="1"/>
    <xf numFmtId="168" fontId="7" fillId="0" borderId="46" xfId="18" applyNumberFormat="1" applyFont="1" applyBorder="1" applyAlignment="1">
      <alignment horizontal="right"/>
    </xf>
    <xf numFmtId="0" fontId="5" fillId="2" borderId="11" xfId="0" applyFont="1" applyFill="1" applyBorder="1" applyAlignment="1">
      <alignment vertical="top" wrapText="1"/>
    </xf>
    <xf numFmtId="0" fontId="4" fillId="0" borderId="65" xfId="0" applyFont="1" applyBorder="1" applyAlignment="1">
      <alignment horizontal="right" wrapText="1"/>
    </xf>
    <xf numFmtId="0" fontId="4" fillId="0" borderId="66" xfId="0" applyFont="1" applyBorder="1" applyAlignment="1">
      <alignment horizontal="right" wrapText="1"/>
    </xf>
    <xf numFmtId="0" fontId="4" fillId="0" borderId="67" xfId="0" applyFont="1" applyBorder="1" applyAlignment="1">
      <alignment horizontal="right" wrapText="1"/>
    </xf>
    <xf numFmtId="0" fontId="4" fillId="0" borderId="68" xfId="0" applyFont="1" applyBorder="1" applyAlignment="1">
      <alignment horizontal="right" wrapText="1"/>
    </xf>
    <xf numFmtId="168" fontId="5" fillId="0" borderId="0" xfId="0" applyNumberFormat="1" applyFont="1"/>
    <xf numFmtId="0" fontId="18" fillId="0" borderId="0" xfId="0" applyFont="1"/>
    <xf numFmtId="0" fontId="17" fillId="0" borderId="0" xfId="0" applyFont="1"/>
    <xf numFmtId="168" fontId="5" fillId="0" borderId="20" xfId="18" applyNumberFormat="1" applyFont="1" applyFill="1" applyBorder="1"/>
    <xf numFmtId="0" fontId="5" fillId="0" borderId="19" xfId="0" applyFont="1" applyBorder="1"/>
    <xf numFmtId="168" fontId="5" fillId="0" borderId="57" xfId="18" applyNumberFormat="1" applyFont="1" applyFill="1" applyBorder="1"/>
    <xf numFmtId="168" fontId="5" fillId="0" borderId="18" xfId="18" applyNumberFormat="1" applyFont="1" applyFill="1" applyBorder="1"/>
    <xf numFmtId="0" fontId="5" fillId="0" borderId="69" xfId="0" applyFont="1" applyBorder="1"/>
    <xf numFmtId="168" fontId="5" fillId="0" borderId="16" xfId="18" applyNumberFormat="1" applyFont="1" applyFill="1" applyBorder="1"/>
    <xf numFmtId="0" fontId="5" fillId="0" borderId="15" xfId="0" applyFont="1" applyBorder="1"/>
    <xf numFmtId="168" fontId="5" fillId="0" borderId="58" xfId="18" applyNumberFormat="1" applyFont="1" applyFill="1" applyBorder="1"/>
    <xf numFmtId="168" fontId="5" fillId="0" borderId="14" xfId="18" applyNumberFormat="1" applyFont="1" applyFill="1" applyBorder="1"/>
    <xf numFmtId="0" fontId="5" fillId="0" borderId="70" xfId="0" applyFont="1" applyBorder="1"/>
    <xf numFmtId="0" fontId="5" fillId="0" borderId="16" xfId="0" applyFont="1" applyBorder="1" applyAlignment="1">
      <alignment horizontal="right" wrapText="1"/>
    </xf>
    <xf numFmtId="0" fontId="5" fillId="0" borderId="15" xfId="0" applyFont="1" applyBorder="1" applyAlignment="1">
      <alignment horizontal="right" wrapText="1"/>
    </xf>
    <xf numFmtId="0" fontId="5" fillId="0" borderId="58" xfId="0" applyFont="1" applyBorder="1" applyAlignment="1">
      <alignment horizontal="right" wrapText="1"/>
    </xf>
    <xf numFmtId="0" fontId="5" fillId="0" borderId="14" xfId="0" applyFont="1" applyBorder="1" applyAlignment="1">
      <alignment horizontal="right" wrapText="1"/>
    </xf>
    <xf numFmtId="0" fontId="4" fillId="0" borderId="70" xfId="0" applyFont="1" applyBorder="1" applyAlignment="1">
      <alignment horizontal="left" wrapText="1"/>
    </xf>
    <xf numFmtId="0" fontId="4" fillId="0" borderId="16" xfId="0" applyFont="1" applyBorder="1" applyAlignment="1">
      <alignment horizontal="right" wrapText="1"/>
    </xf>
    <xf numFmtId="0" fontId="4" fillId="0" borderId="15" xfId="0" applyFont="1" applyBorder="1" applyAlignment="1">
      <alignment horizontal="right" wrapText="1"/>
    </xf>
    <xf numFmtId="0" fontId="4" fillId="0" borderId="58" xfId="0" applyFont="1" applyBorder="1" applyAlignment="1">
      <alignment horizontal="right" wrapText="1"/>
    </xf>
    <xf numFmtId="0" fontId="4" fillId="0" borderId="14" xfId="0" applyFont="1" applyBorder="1" applyAlignment="1">
      <alignment horizontal="right" wrapText="1"/>
    </xf>
    <xf numFmtId="0" fontId="4" fillId="0" borderId="70" xfId="0" applyFont="1" applyBorder="1" applyAlignment="1">
      <alignment horizontal="right" wrapText="1"/>
    </xf>
    <xf numFmtId="0" fontId="4" fillId="0" borderId="71" xfId="0" applyFont="1" applyBorder="1" applyAlignment="1">
      <alignment horizontal="right" wrapText="1"/>
    </xf>
    <xf numFmtId="0" fontId="9" fillId="0" borderId="0" xfId="0" applyFont="1"/>
    <xf numFmtId="165" fontId="5" fillId="0" borderId="0" xfId="0" applyNumberFormat="1" applyFont="1"/>
    <xf numFmtId="166" fontId="5" fillId="0" borderId="0" xfId="0" applyNumberFormat="1" applyFont="1" applyAlignment="1">
      <alignment horizontal="right"/>
    </xf>
    <xf numFmtId="165" fontId="5" fillId="0" borderId="0" xfId="15" applyNumberFormat="1" applyFont="1" applyFill="1" applyBorder="1" applyAlignment="1">
      <alignment/>
    </xf>
    <xf numFmtId="168" fontId="5" fillId="0" borderId="0" xfId="18" applyNumberFormat="1" applyFont="1" applyFill="1" applyBorder="1" applyAlignment="1">
      <alignment horizontal="right"/>
    </xf>
    <xf numFmtId="0" fontId="1" fillId="0" borderId="0" xfId="0" applyFont="1" applyAlignment="1">
      <alignment vertical="top"/>
    </xf>
    <xf numFmtId="3" fontId="5" fillId="0" borderId="20" xfId="0" applyNumberFormat="1" applyFont="1" applyBorder="1"/>
    <xf numFmtId="165" fontId="5" fillId="0" borderId="72" xfId="15" applyNumberFormat="1" applyFont="1" applyFill="1" applyBorder="1" applyAlignment="1">
      <alignment/>
    </xf>
    <xf numFmtId="168" fontId="5" fillId="0" borderId="19" xfId="18" applyNumberFormat="1" applyFont="1" applyFill="1" applyBorder="1" applyAlignment="1">
      <alignment horizontal="right"/>
    </xf>
    <xf numFmtId="3" fontId="5" fillId="0" borderId="58" xfId="0" applyNumberFormat="1" applyFont="1" applyBorder="1"/>
    <xf numFmtId="166" fontId="5" fillId="0" borderId="16" xfId="0" applyNumberFormat="1" applyFont="1" applyBorder="1"/>
    <xf numFmtId="165" fontId="5" fillId="0" borderId="61" xfId="15" applyNumberFormat="1" applyFont="1" applyFill="1" applyBorder="1" applyAlignment="1">
      <alignment/>
    </xf>
    <xf numFmtId="168" fontId="5" fillId="0" borderId="15" xfId="18" applyNumberFormat="1" applyFont="1" applyFill="1" applyBorder="1" applyAlignment="1">
      <alignment horizontal="right"/>
    </xf>
    <xf numFmtId="3" fontId="5" fillId="0" borderId="12" xfId="0" applyNumberFormat="1" applyFont="1" applyBorder="1"/>
    <xf numFmtId="3" fontId="5" fillId="0" borderId="42" xfId="0" applyNumberFormat="1" applyFont="1" applyBorder="1"/>
    <xf numFmtId="0" fontId="5" fillId="0" borderId="12" xfId="0" applyFont="1" applyBorder="1"/>
    <xf numFmtId="0" fontId="5" fillId="0" borderId="10" xfId="0" applyFont="1" applyBorder="1"/>
    <xf numFmtId="0" fontId="5" fillId="0" borderId="46" xfId="0" applyFont="1" applyBorder="1"/>
    <xf numFmtId="168" fontId="5" fillId="0" borderId="11" xfId="18" applyNumberFormat="1" applyFont="1" applyFill="1" applyBorder="1" applyAlignment="1">
      <alignment horizontal="right"/>
    </xf>
    <xf numFmtId="0" fontId="4" fillId="0" borderId="10" xfId="0" applyFont="1" applyBorder="1"/>
    <xf numFmtId="3" fontId="5" fillId="0" borderId="36" xfId="0" applyNumberFormat="1" applyFont="1" applyBorder="1"/>
    <xf numFmtId="3" fontId="5" fillId="0" borderId="51" xfId="0" applyNumberFormat="1" applyFont="1" applyBorder="1"/>
    <xf numFmtId="0" fontId="5" fillId="0" borderId="47" xfId="0" applyFont="1" applyBorder="1"/>
    <xf numFmtId="0" fontId="5" fillId="0" borderId="44" xfId="0" applyFont="1" applyBorder="1"/>
    <xf numFmtId="0" fontId="5" fillId="0" borderId="54" xfId="0" applyFont="1" applyBorder="1"/>
    <xf numFmtId="168" fontId="5" fillId="0" borderId="45" xfId="18" applyNumberFormat="1" applyFont="1" applyFill="1" applyBorder="1" applyAlignment="1">
      <alignment horizontal="right"/>
    </xf>
    <xf numFmtId="169" fontId="5" fillId="0" borderId="0" xfId="0" applyNumberFormat="1" applyFont="1"/>
    <xf numFmtId="3" fontId="19" fillId="0" borderId="36" xfId="0" applyNumberFormat="1" applyFont="1" applyBorder="1"/>
    <xf numFmtId="3" fontId="19" fillId="0" borderId="35" xfId="0" applyNumberFormat="1" applyFont="1" applyBorder="1"/>
    <xf numFmtId="3" fontId="19" fillId="0" borderId="34" xfId="0" applyNumberFormat="1" applyFont="1" applyBorder="1"/>
    <xf numFmtId="0" fontId="5" fillId="0" borderId="14" xfId="0" applyFont="1" applyBorder="1" applyAlignment="1" quotePrefix="1">
      <alignment horizontal="left"/>
    </xf>
    <xf numFmtId="3" fontId="5" fillId="0" borderId="36" xfId="0" applyNumberFormat="1" applyFont="1" applyBorder="1" applyAlignment="1">
      <alignment horizontal="left" vertical="center"/>
    </xf>
    <xf numFmtId="3" fontId="5" fillId="0" borderId="35" xfId="0" applyNumberFormat="1" applyFont="1" applyBorder="1" applyAlignment="1">
      <alignment horizontal="left" vertical="center"/>
    </xf>
    <xf numFmtId="3" fontId="5" fillId="0" borderId="51" xfId="0" applyNumberFormat="1"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46" xfId="0" applyFont="1" applyBorder="1" applyAlignment="1">
      <alignment horizontal="left" vertical="center"/>
    </xf>
    <xf numFmtId="168" fontId="5" fillId="0" borderId="11" xfId="18" applyNumberFormat="1" applyFont="1" applyFill="1" applyBorder="1" applyAlignment="1">
      <alignment horizontal="right" vertical="center"/>
    </xf>
    <xf numFmtId="0" fontId="4" fillId="0" borderId="10" xfId="0" applyFont="1" applyBorder="1" applyAlignment="1">
      <alignment horizontal="left" vertical="center"/>
    </xf>
    <xf numFmtId="3" fontId="5" fillId="0" borderId="49" xfId="0" applyNumberFormat="1" applyFont="1" applyBorder="1"/>
    <xf numFmtId="0" fontId="5" fillId="0" borderId="61" xfId="0" applyFont="1" applyBorder="1"/>
    <xf numFmtId="166" fontId="5" fillId="0" borderId="47" xfId="0" applyNumberFormat="1" applyFont="1" applyBorder="1"/>
    <xf numFmtId="166" fontId="5" fillId="0" borderId="44" xfId="0" applyNumberFormat="1" applyFont="1" applyBorder="1"/>
    <xf numFmtId="9" fontId="5" fillId="0" borderId="61" xfId="15" applyFont="1" applyFill="1" applyBorder="1" applyAlignment="1">
      <alignment/>
    </xf>
    <xf numFmtId="0" fontId="4" fillId="0" borderId="61" xfId="0" applyFont="1" applyBorder="1" applyAlignment="1">
      <alignment horizontal="right" wrapText="1"/>
    </xf>
    <xf numFmtId="0" fontId="4" fillId="0" borderId="73" xfId="0" applyFont="1" applyBorder="1" applyAlignment="1">
      <alignment horizontal="right"/>
    </xf>
    <xf numFmtId="0" fontId="5" fillId="0" borderId="31" xfId="0" applyFont="1" applyBorder="1" applyAlignment="1">
      <alignment horizontal="left"/>
    </xf>
    <xf numFmtId="166" fontId="5" fillId="0" borderId="20" xfId="0" applyNumberFormat="1" applyFont="1" applyBorder="1" applyAlignment="1">
      <alignment horizontal="center"/>
    </xf>
    <xf numFmtId="166" fontId="5" fillId="0" borderId="19" xfId="0" applyNumberFormat="1" applyFont="1" applyBorder="1" applyAlignment="1">
      <alignment horizontal="center"/>
    </xf>
    <xf numFmtId="166" fontId="5" fillId="0" borderId="18" xfId="0" applyNumberFormat="1" applyFont="1" applyBorder="1" applyAlignment="1">
      <alignment horizontal="center"/>
    </xf>
    <xf numFmtId="166" fontId="5" fillId="0" borderId="57" xfId="0" applyNumberFormat="1" applyFont="1" applyBorder="1" applyAlignment="1">
      <alignment horizontal="center"/>
    </xf>
    <xf numFmtId="0" fontId="5" fillId="0" borderId="69" xfId="0" applyFont="1" applyBorder="1" applyAlignment="1">
      <alignment horizontal="left"/>
    </xf>
    <xf numFmtId="166" fontId="5" fillId="0" borderId="16" xfId="0" applyNumberFormat="1" applyFont="1" applyBorder="1" applyAlignment="1">
      <alignment horizontal="center"/>
    </xf>
    <xf numFmtId="166" fontId="5" fillId="0" borderId="15" xfId="0" applyNumberFormat="1" applyFont="1" applyBorder="1" applyAlignment="1">
      <alignment horizontal="center"/>
    </xf>
    <xf numFmtId="166" fontId="5" fillId="0" borderId="14" xfId="0" applyNumberFormat="1" applyFont="1" applyBorder="1" applyAlignment="1">
      <alignment horizontal="center"/>
    </xf>
    <xf numFmtId="166" fontId="5" fillId="0" borderId="58" xfId="0" applyNumberFormat="1" applyFont="1" applyBorder="1" applyAlignment="1">
      <alignment horizontal="center"/>
    </xf>
    <xf numFmtId="0" fontId="5" fillId="0" borderId="70" xfId="0" applyFont="1" applyBorder="1" applyAlignment="1">
      <alignment horizontal="left"/>
    </xf>
    <xf numFmtId="0" fontId="4" fillId="0" borderId="70" xfId="0" applyFont="1" applyBorder="1"/>
    <xf numFmtId="0" fontId="4" fillId="0" borderId="71" xfId="0" applyFont="1" applyBorder="1"/>
    <xf numFmtId="0" fontId="4" fillId="0" borderId="74" xfId="0" applyFont="1" applyBorder="1" applyAlignment="1">
      <alignment horizontal="center"/>
    </xf>
    <xf numFmtId="0" fontId="1" fillId="0" borderId="0" xfId="21">
      <alignment/>
      <protection/>
    </xf>
    <xf numFmtId="0" fontId="1" fillId="0" borderId="0" xfId="21" applyAlignment="1">
      <alignment horizontal="right"/>
      <protection/>
    </xf>
    <xf numFmtId="0" fontId="20" fillId="0" borderId="3" xfId="21" applyFont="1" applyBorder="1" applyAlignment="1">
      <alignment horizontal="right"/>
      <protection/>
    </xf>
    <xf numFmtId="0" fontId="1" fillId="0" borderId="75" xfId="21" applyBorder="1">
      <alignment/>
      <protection/>
    </xf>
    <xf numFmtId="3" fontId="1" fillId="0" borderId="59" xfId="21" applyNumberFormat="1" applyBorder="1">
      <alignment/>
      <protection/>
    </xf>
    <xf numFmtId="3" fontId="1" fillId="0" borderId="32" xfId="21" applyNumberFormat="1" applyBorder="1">
      <alignment/>
      <protection/>
    </xf>
    <xf numFmtId="0" fontId="1" fillId="0" borderId="13" xfId="21" applyBorder="1">
      <alignment/>
      <protection/>
    </xf>
    <xf numFmtId="3" fontId="1" fillId="0" borderId="58" xfId="21" applyNumberFormat="1" applyBorder="1">
      <alignment/>
      <protection/>
    </xf>
    <xf numFmtId="3" fontId="1" fillId="0" borderId="15" xfId="21" applyNumberFormat="1" applyBorder="1">
      <alignment/>
      <protection/>
    </xf>
    <xf numFmtId="0" fontId="1" fillId="0" borderId="17" xfId="21" applyBorder="1">
      <alignment/>
      <protection/>
    </xf>
    <xf numFmtId="4" fontId="1" fillId="0" borderId="57" xfId="21" applyNumberFormat="1" applyBorder="1">
      <alignment/>
      <protection/>
    </xf>
    <xf numFmtId="4" fontId="1" fillId="0" borderId="19" xfId="21" applyNumberFormat="1" applyBorder="1">
      <alignment/>
      <protection/>
    </xf>
    <xf numFmtId="0" fontId="1" fillId="0" borderId="0" xfId="21" applyAlignment="1">
      <alignment horizontal="left" vertical="top"/>
      <protection/>
    </xf>
    <xf numFmtId="0" fontId="5" fillId="0" borderId="3" xfId="0" applyFont="1" applyBorder="1"/>
    <xf numFmtId="0" fontId="1" fillId="0" borderId="0" xfId="22" applyFont="1">
      <alignment/>
      <protection/>
    </xf>
    <xf numFmtId="0" fontId="20" fillId="0" borderId="23" xfId="21" applyFont="1" applyBorder="1" applyAlignment="1">
      <alignment horizontal="right"/>
      <protection/>
    </xf>
    <xf numFmtId="3" fontId="1" fillId="0" borderId="74" xfId="21" applyNumberFormat="1" applyBorder="1">
      <alignment/>
      <protection/>
    </xf>
    <xf numFmtId="3" fontId="1" fillId="0" borderId="60" xfId="21" applyNumberFormat="1" applyBorder="1">
      <alignment/>
      <protection/>
    </xf>
    <xf numFmtId="4" fontId="1" fillId="0" borderId="0" xfId="21" applyNumberFormat="1" applyBorder="1">
      <alignment/>
      <protection/>
    </xf>
    <xf numFmtId="0" fontId="20" fillId="0" borderId="65" xfId="21" applyFont="1" applyBorder="1" applyAlignment="1">
      <alignment horizontal="right"/>
      <protection/>
    </xf>
    <xf numFmtId="3" fontId="1" fillId="0" borderId="33" xfId="21" applyNumberFormat="1" applyBorder="1">
      <alignment/>
      <protection/>
    </xf>
    <xf numFmtId="3" fontId="1" fillId="0" borderId="16" xfId="21" applyNumberFormat="1" applyBorder="1">
      <alignment/>
      <protection/>
    </xf>
    <xf numFmtId="4" fontId="1" fillId="0" borderId="9" xfId="21" applyNumberFormat="1" applyBorder="1">
      <alignment/>
      <protection/>
    </xf>
    <xf numFmtId="0" fontId="5" fillId="0" borderId="21" xfId="0" applyFont="1" applyBorder="1"/>
    <xf numFmtId="0" fontId="4" fillId="0" borderId="68" xfId="0" applyFont="1" applyBorder="1"/>
    <xf numFmtId="0" fontId="4" fillId="0" borderId="66" xfId="0" applyFont="1" applyBorder="1"/>
    <xf numFmtId="0" fontId="4" fillId="0" borderId="76" xfId="0" applyFont="1" applyBorder="1"/>
    <xf numFmtId="0" fontId="5" fillId="0" borderId="31" xfId="0" applyFont="1" applyBorder="1"/>
    <xf numFmtId="0" fontId="5" fillId="0" borderId="18" xfId="0" applyFont="1" applyBorder="1"/>
    <xf numFmtId="0" fontId="5" fillId="0" borderId="72" xfId="0" applyFont="1" applyBorder="1"/>
    <xf numFmtId="0" fontId="4" fillId="0" borderId="73" xfId="0" applyFont="1" applyBorder="1" applyAlignment="1">
      <alignment/>
    </xf>
    <xf numFmtId="0" fontId="4" fillId="0" borderId="74" xfId="0" applyFont="1" applyBorder="1" applyAlignment="1">
      <alignment/>
    </xf>
    <xf numFmtId="0" fontId="4" fillId="0" borderId="23" xfId="0" applyFont="1" applyBorder="1"/>
    <xf numFmtId="0" fontId="5" fillId="0" borderId="60" xfId="0" applyFont="1" applyBorder="1"/>
    <xf numFmtId="0" fontId="4" fillId="0" borderId="65" xfId="0" applyFont="1" applyBorder="1"/>
    <xf numFmtId="0" fontId="4" fillId="0" borderId="33" xfId="0" applyFont="1" applyBorder="1" applyAlignment="1">
      <alignment/>
    </xf>
    <xf numFmtId="0" fontId="5" fillId="0" borderId="16" xfId="0" applyFont="1" applyBorder="1"/>
    <xf numFmtId="0" fontId="0" fillId="0" borderId="0" xfId="0" applyAlignment="1">
      <alignment horizontal="right"/>
    </xf>
    <xf numFmtId="3" fontId="0" fillId="0" borderId="0" xfId="0" applyNumberFormat="1"/>
    <xf numFmtId="4" fontId="0" fillId="0" borderId="0" xfId="0" applyNumberFormat="1"/>
    <xf numFmtId="0" fontId="4" fillId="0" borderId="23" xfId="0" applyFont="1" applyBorder="1" applyAlignment="1">
      <alignment horizontal="right"/>
    </xf>
    <xf numFmtId="0" fontId="5" fillId="0" borderId="1" xfId="0" applyFont="1" applyBorder="1" applyAlignment="1">
      <alignment horizontal="left"/>
    </xf>
    <xf numFmtId="0" fontId="5" fillId="0" borderId="10" xfId="0" applyFont="1" applyBorder="1" applyAlignment="1">
      <alignment horizontal="right"/>
    </xf>
    <xf numFmtId="0" fontId="5" fillId="0" borderId="11" xfId="0" applyFont="1" applyBorder="1" applyAlignment="1">
      <alignment horizontal="right"/>
    </xf>
    <xf numFmtId="0" fontId="5" fillId="0" borderId="42" xfId="0" applyFont="1" applyBorder="1" applyAlignment="1">
      <alignment horizontal="right"/>
    </xf>
    <xf numFmtId="0" fontId="5" fillId="0" borderId="62" xfId="0" applyFont="1" applyBorder="1" applyAlignment="1">
      <alignment horizontal="right"/>
    </xf>
    <xf numFmtId="0" fontId="5" fillId="0" borderId="32" xfId="0" applyFont="1" applyBorder="1" applyAlignment="1">
      <alignment horizontal="right"/>
    </xf>
    <xf numFmtId="0" fontId="5" fillId="0" borderId="77" xfId="0" applyFont="1" applyBorder="1" applyAlignment="1">
      <alignment horizontal="left"/>
    </xf>
    <xf numFmtId="0" fontId="5" fillId="0" borderId="58" xfId="0" applyFont="1" applyBorder="1" applyAlignment="1">
      <alignment horizontal="right"/>
    </xf>
    <xf numFmtId="0" fontId="5" fillId="0" borderId="15" xfId="0" applyFont="1" applyBorder="1" applyAlignment="1">
      <alignment horizontal="right"/>
    </xf>
    <xf numFmtId="0" fontId="5" fillId="0" borderId="17" xfId="0" applyFont="1" applyBorder="1" applyAlignment="1">
      <alignment horizontal="left"/>
    </xf>
    <xf numFmtId="0" fontId="5" fillId="0" borderId="7" xfId="0" applyFont="1" applyBorder="1" applyAlignment="1">
      <alignment horizontal="right"/>
    </xf>
    <xf numFmtId="0" fontId="5" fillId="0" borderId="8" xfId="0" applyFont="1" applyBorder="1" applyAlignment="1">
      <alignment horizontal="right"/>
    </xf>
    <xf numFmtId="0" fontId="5" fillId="0" borderId="39"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5" fillId="0" borderId="74" xfId="0" applyFont="1" applyBorder="1"/>
    <xf numFmtId="0" fontId="5" fillId="0" borderId="0" xfId="0" applyFont="1" applyBorder="1"/>
    <xf numFmtId="0" fontId="5" fillId="0" borderId="56" xfId="0" applyFont="1" applyBorder="1"/>
    <xf numFmtId="0" fontId="4" fillId="0" borderId="65" xfId="0" applyFont="1" applyBorder="1" applyAlignment="1">
      <alignment horizontal="right"/>
    </xf>
    <xf numFmtId="0" fontId="5" fillId="0" borderId="33" xfId="0" applyFont="1" applyBorder="1"/>
    <xf numFmtId="0" fontId="5" fillId="0" borderId="36" xfId="0" applyFont="1" applyBorder="1"/>
    <xf numFmtId="0" fontId="5" fillId="0" borderId="20" xfId="0" applyFont="1" applyBorder="1"/>
    <xf numFmtId="0" fontId="20" fillId="0" borderId="0" xfId="21" applyFont="1">
      <alignment/>
      <protection/>
    </xf>
    <xf numFmtId="0" fontId="1" fillId="0" borderId="31" xfId="21" applyBorder="1" applyAlignment="1">
      <alignment horizontal="left" vertical="center" wrapText="1"/>
      <protection/>
    </xf>
    <xf numFmtId="0" fontId="1" fillId="0" borderId="43" xfId="21" applyBorder="1" applyAlignment="1">
      <alignment horizontal="right" vertical="center" wrapText="1"/>
      <protection/>
    </xf>
    <xf numFmtId="0" fontId="1" fillId="0" borderId="14" xfId="21" applyBorder="1" applyAlignment="1">
      <alignment horizontal="left" vertical="center" wrapText="1"/>
      <protection/>
    </xf>
    <xf numFmtId="10" fontId="1" fillId="0" borderId="78" xfId="21" applyNumberFormat="1" applyBorder="1" applyAlignment="1">
      <alignment horizontal="right" vertical="center" wrapText="1"/>
      <protection/>
    </xf>
    <xf numFmtId="0" fontId="1" fillId="0" borderId="18" xfId="21" applyBorder="1" applyAlignment="1">
      <alignment horizontal="left" vertical="center" wrapText="1"/>
      <protection/>
    </xf>
    <xf numFmtId="0" fontId="1" fillId="0" borderId="40" xfId="21" applyBorder="1" applyAlignment="1">
      <alignment horizontal="right" vertical="center" wrapText="1"/>
      <protection/>
    </xf>
    <xf numFmtId="0" fontId="1" fillId="0" borderId="0" xfId="21" applyAlignment="1">
      <alignment horizontal="left" vertical="top" wrapText="1"/>
      <protection/>
    </xf>
    <xf numFmtId="0" fontId="21" fillId="0" borderId="0" xfId="21" applyFont="1">
      <alignment/>
      <protection/>
    </xf>
    <xf numFmtId="0" fontId="23" fillId="0" borderId="0" xfId="21" applyFont="1">
      <alignment/>
      <protection/>
    </xf>
    <xf numFmtId="0" fontId="24" fillId="0" borderId="0" xfId="23" applyFont="1">
      <alignment/>
      <protection/>
    </xf>
    <xf numFmtId="0" fontId="2" fillId="0" borderId="0" xfId="23" applyFont="1">
      <alignment/>
      <protection/>
    </xf>
    <xf numFmtId="0" fontId="12" fillId="0" borderId="0" xfId="23" applyFont="1">
      <alignment/>
      <protection/>
    </xf>
    <xf numFmtId="0" fontId="0" fillId="0" borderId="0" xfId="23">
      <alignment/>
      <protection/>
    </xf>
    <xf numFmtId="0" fontId="0" fillId="0" borderId="0" xfId="0" applyAlignment="1">
      <alignment vertical="center"/>
    </xf>
    <xf numFmtId="0" fontId="18" fillId="0" borderId="0" xfId="23" applyFont="1" applyAlignment="1">
      <alignment horizontal="center"/>
      <protection/>
    </xf>
    <xf numFmtId="166" fontId="18" fillId="0" borderId="0" xfId="23" applyNumberFormat="1" applyFont="1" applyAlignment="1">
      <alignment horizontal="center"/>
      <protection/>
    </xf>
    <xf numFmtId="0" fontId="25" fillId="0" borderId="0" xfId="21" applyFont="1">
      <alignment/>
      <protection/>
    </xf>
    <xf numFmtId="3" fontId="26" fillId="0" borderId="0" xfId="21" applyNumberFormat="1" applyFont="1" applyAlignment="1">
      <alignment horizontal="right" wrapText="1"/>
      <protection/>
    </xf>
    <xf numFmtId="170" fontId="1" fillId="0" borderId="0" xfId="21" applyNumberFormat="1">
      <alignment/>
      <protection/>
    </xf>
    <xf numFmtId="0" fontId="20" fillId="0" borderId="0" xfId="21" applyFont="1" applyAlignment="1">
      <alignment horizontal="left"/>
      <protection/>
    </xf>
    <xf numFmtId="0" fontId="11" fillId="0" borderId="0" xfId="20"/>
    <xf numFmtId="0" fontId="4" fillId="0" borderId="0" xfId="0" applyFont="1" applyBorder="1" applyAlignment="1">
      <alignment horizontal="center"/>
    </xf>
    <xf numFmtId="0" fontId="5" fillId="0" borderId="0" xfId="0" applyFont="1" applyBorder="1" applyAlignment="1">
      <alignment horizontal="left"/>
    </xf>
    <xf numFmtId="3" fontId="5" fillId="0" borderId="0" xfId="0" applyNumberFormat="1" applyFont="1" applyBorder="1" applyAlignment="1">
      <alignment horizontal="right"/>
    </xf>
    <xf numFmtId="0" fontId="5" fillId="0" borderId="22" xfId="0" applyFont="1" applyBorder="1"/>
    <xf numFmtId="0" fontId="5" fillId="0" borderId="2" xfId="0" applyFont="1" applyBorder="1"/>
    <xf numFmtId="0" fontId="5" fillId="0" borderId="78" xfId="0" applyFont="1" applyBorder="1"/>
    <xf numFmtId="0" fontId="5" fillId="0" borderId="40" xfId="0" applyFont="1" applyBorder="1"/>
    <xf numFmtId="0" fontId="5" fillId="0" borderId="71" xfId="0" applyFont="1" applyBorder="1"/>
    <xf numFmtId="0" fontId="4" fillId="0" borderId="64" xfId="0" applyFont="1" applyBorder="1" applyAlignment="1">
      <alignment horizontal="right"/>
    </xf>
    <xf numFmtId="0" fontId="4" fillId="0" borderId="37" xfId="0" applyFont="1" applyBorder="1" applyAlignment="1">
      <alignment horizontal="right"/>
    </xf>
    <xf numFmtId="166" fontId="5" fillId="0" borderId="10" xfId="0" applyNumberFormat="1" applyFont="1" applyBorder="1"/>
    <xf numFmtId="166" fontId="5" fillId="0" borderId="11" xfId="0" applyNumberFormat="1" applyFont="1" applyBorder="1"/>
    <xf numFmtId="0" fontId="5" fillId="0" borderId="48" xfId="0" applyFont="1" applyBorder="1"/>
    <xf numFmtId="0" fontId="4" fillId="0" borderId="4" xfId="0" applyFont="1" applyBorder="1"/>
    <xf numFmtId="0" fontId="5" fillId="0" borderId="22" xfId="0" applyFont="1" applyBorder="1" applyAlignment="1">
      <alignment horizontal="left"/>
    </xf>
    <xf numFmtId="0" fontId="5" fillId="0" borderId="23" xfId="0" applyFont="1" applyBorder="1" applyAlignment="1">
      <alignment horizontal="left"/>
    </xf>
    <xf numFmtId="0" fontId="5" fillId="0" borderId="23" xfId="0" applyFont="1" applyBorder="1" applyAlignment="1">
      <alignment horizontal="right"/>
    </xf>
    <xf numFmtId="0" fontId="5" fillId="0" borderId="71" xfId="0" applyFont="1" applyBorder="1" applyAlignment="1">
      <alignment horizontal="left"/>
    </xf>
    <xf numFmtId="0" fontId="5" fillId="0" borderId="74" xfId="0" applyFont="1" applyBorder="1" applyAlignment="1">
      <alignment horizontal="left"/>
    </xf>
    <xf numFmtId="3" fontId="4" fillId="0" borderId="26" xfId="0" applyNumberFormat="1" applyFont="1" applyBorder="1" applyAlignment="1">
      <alignment horizontal="left"/>
    </xf>
    <xf numFmtId="3" fontId="4" fillId="0" borderId="30" xfId="0" applyNumberFormat="1" applyFont="1" applyBorder="1" applyAlignment="1">
      <alignment horizontal="center"/>
    </xf>
    <xf numFmtId="3" fontId="5" fillId="0" borderId="26" xfId="0" applyNumberFormat="1" applyFont="1" applyBorder="1" applyAlignment="1">
      <alignment horizontal="left"/>
    </xf>
    <xf numFmtId="3" fontId="4" fillId="0" borderId="27" xfId="0" applyNumberFormat="1" applyFont="1" applyBorder="1" applyAlignment="1">
      <alignment horizontal="center"/>
    </xf>
    <xf numFmtId="3" fontId="5" fillId="0" borderId="62" xfId="0" applyNumberFormat="1" applyFont="1" applyBorder="1" applyAlignment="1">
      <alignment horizontal="right"/>
    </xf>
    <xf numFmtId="3" fontId="5" fillId="0" borderId="41" xfId="0" applyNumberFormat="1" applyFont="1" applyBorder="1" applyAlignment="1">
      <alignment horizontal="left"/>
    </xf>
    <xf numFmtId="3" fontId="5" fillId="0" borderId="62" xfId="0" applyNumberFormat="1" applyFont="1" applyBorder="1" applyAlignment="1">
      <alignment horizontal="left"/>
    </xf>
    <xf numFmtId="3" fontId="4" fillId="0" borderId="48" xfId="0" applyNumberFormat="1" applyFont="1" applyBorder="1" applyAlignment="1">
      <alignment horizontal="center"/>
    </xf>
    <xf numFmtId="0" fontId="5" fillId="0" borderId="38" xfId="0" applyFont="1" applyBorder="1" applyAlignment="1">
      <alignment horizontal="left"/>
    </xf>
    <xf numFmtId="0" fontId="5" fillId="0" borderId="21" xfId="0" applyFont="1" applyBorder="1" applyAlignment="1">
      <alignment horizontal="left"/>
    </xf>
    <xf numFmtId="0" fontId="5" fillId="0" borderId="21" xfId="0" applyFont="1" applyBorder="1" applyAlignment="1">
      <alignment horizontal="right"/>
    </xf>
    <xf numFmtId="0" fontId="5" fillId="0" borderId="53" xfId="0" applyFont="1" applyBorder="1" applyAlignment="1">
      <alignment horizontal="right"/>
    </xf>
    <xf numFmtId="0" fontId="4" fillId="0" borderId="24" xfId="0" applyFont="1" applyBorder="1" applyAlignment="1">
      <alignment horizontal="right"/>
    </xf>
    <xf numFmtId="3" fontId="5" fillId="0" borderId="0" xfId="0" applyNumberFormat="1" applyFont="1" applyBorder="1" applyAlignment="1">
      <alignment horizontal="left"/>
    </xf>
    <xf numFmtId="3" fontId="5" fillId="0" borderId="27" xfId="0" applyNumberFormat="1" applyFont="1" applyBorder="1" applyAlignment="1">
      <alignment horizontal="right"/>
    </xf>
    <xf numFmtId="3" fontId="5" fillId="0" borderId="48" xfId="0" applyNumberFormat="1" applyFont="1" applyBorder="1" applyAlignment="1">
      <alignment horizontal="right"/>
    </xf>
    <xf numFmtId="3" fontId="4" fillId="0" borderId="0" xfId="0" applyNumberFormat="1" applyFont="1" applyBorder="1" applyAlignment="1">
      <alignment horizontal="left"/>
    </xf>
    <xf numFmtId="3" fontId="4" fillId="0" borderId="0" xfId="0" applyNumberFormat="1" applyFont="1" applyBorder="1" applyAlignment="1">
      <alignment horizontal="right"/>
    </xf>
    <xf numFmtId="3" fontId="4" fillId="0" borderId="27" xfId="0" applyNumberFormat="1" applyFont="1" applyBorder="1" applyAlignment="1">
      <alignment horizontal="right"/>
    </xf>
    <xf numFmtId="3" fontId="4" fillId="0" borderId="0" xfId="0" applyNumberFormat="1" applyFont="1" applyBorder="1" applyAlignment="1">
      <alignment horizontal="center"/>
    </xf>
    <xf numFmtId="3" fontId="5" fillId="0" borderId="2" xfId="0" applyNumberFormat="1" applyFont="1" applyBorder="1" applyAlignment="1">
      <alignment horizontal="right"/>
    </xf>
    <xf numFmtId="3" fontId="5" fillId="0" borderId="3" xfId="0" applyNumberFormat="1" applyFont="1" applyBorder="1" applyAlignment="1">
      <alignment horizontal="right"/>
    </xf>
    <xf numFmtId="3" fontId="5" fillId="0" borderId="4" xfId="0" applyNumberFormat="1" applyFont="1" applyBorder="1" applyAlignment="1">
      <alignment horizontal="right"/>
    </xf>
    <xf numFmtId="3" fontId="5" fillId="0" borderId="26" xfId="0" applyNumberFormat="1" applyFont="1" applyBorder="1" applyAlignment="1">
      <alignment horizontal="right"/>
    </xf>
    <xf numFmtId="3" fontId="4" fillId="0" borderId="26" xfId="0" applyNumberFormat="1" applyFont="1" applyBorder="1" applyAlignment="1">
      <alignment horizontal="right"/>
    </xf>
    <xf numFmtId="0" fontId="5" fillId="0" borderId="38" xfId="0" applyFont="1" applyBorder="1" applyAlignment="1">
      <alignment horizontal="right"/>
    </xf>
    <xf numFmtId="3" fontId="4" fillId="0" borderId="28" xfId="0" applyNumberFormat="1" applyFont="1" applyBorder="1" applyAlignment="1">
      <alignment horizontal="right"/>
    </xf>
    <xf numFmtId="3" fontId="4" fillId="0" borderId="29" xfId="0" applyNumberFormat="1" applyFont="1" applyBorder="1" applyAlignment="1">
      <alignment horizontal="right"/>
    </xf>
    <xf numFmtId="3" fontId="4" fillId="0" borderId="30" xfId="0" applyNumberFormat="1" applyFont="1" applyBorder="1" applyAlignment="1">
      <alignment horizontal="right"/>
    </xf>
    <xf numFmtId="0" fontId="5" fillId="0" borderId="26" xfId="0" applyFont="1" applyBorder="1" applyAlignment="1">
      <alignment horizontal="left"/>
    </xf>
    <xf numFmtId="0" fontId="26" fillId="0" borderId="0" xfId="21" applyFont="1" applyBorder="1">
      <alignment/>
      <protection/>
    </xf>
    <xf numFmtId="0" fontId="26" fillId="0" borderId="0" xfId="21" applyFont="1" applyBorder="1" applyAlignment="1">
      <alignment horizontal="center" vertical="center"/>
      <protection/>
    </xf>
    <xf numFmtId="0" fontId="5" fillId="0" borderId="2" xfId="0" applyFont="1" applyBorder="1" applyAlignment="1">
      <alignment horizontal="left"/>
    </xf>
    <xf numFmtId="0" fontId="5" fillId="0" borderId="3" xfId="0" applyFont="1" applyBorder="1" applyAlignment="1">
      <alignment horizontal="left"/>
    </xf>
    <xf numFmtId="0" fontId="4" fillId="0" borderId="4" xfId="0" applyFont="1" applyBorder="1" applyAlignment="1">
      <alignment horizontal="center"/>
    </xf>
    <xf numFmtId="3" fontId="26" fillId="0" borderId="0" xfId="21" applyNumberFormat="1" applyFont="1" applyBorder="1" applyAlignment="1">
      <alignment horizontal="right"/>
      <protection/>
    </xf>
    <xf numFmtId="3" fontId="26" fillId="0" borderId="0" xfId="21" applyNumberFormat="1" applyFont="1" applyBorder="1" applyAlignment="1">
      <alignment horizontal="right" wrapText="1"/>
      <protection/>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20" fillId="0" borderId="14" xfId="21" applyFont="1" applyBorder="1" applyAlignment="1">
      <alignment horizontal="center" vertical="center" wrapText="1"/>
      <protection/>
    </xf>
    <xf numFmtId="0" fontId="20" fillId="0" borderId="15" xfId="21" applyFont="1" applyBorder="1" applyAlignment="1">
      <alignment horizontal="center" vertical="center" wrapText="1"/>
      <protection/>
    </xf>
    <xf numFmtId="0" fontId="1" fillId="0" borderId="18" xfId="21" applyBorder="1" applyAlignment="1">
      <alignment horizontal="center" vertical="center" wrapText="1"/>
      <protection/>
    </xf>
    <xf numFmtId="0" fontId="1" fillId="0" borderId="19" xfId="21" applyBorder="1" applyAlignment="1">
      <alignment horizontal="center" vertical="center" wrapText="1"/>
      <protection/>
    </xf>
    <xf numFmtId="2" fontId="1" fillId="0" borderId="19" xfId="21" applyNumberFormat="1" applyBorder="1" applyAlignment="1">
      <alignment horizontal="center" vertical="center" wrapText="1"/>
      <protection/>
    </xf>
    <xf numFmtId="0" fontId="20" fillId="0" borderId="58" xfId="21" applyFont="1" applyBorder="1" applyAlignment="1">
      <alignment horizontal="center" vertical="center" wrapText="1"/>
      <protection/>
    </xf>
    <xf numFmtId="0" fontId="1" fillId="0" borderId="57" xfId="21" applyBorder="1" applyAlignment="1">
      <alignment horizontal="center" vertical="center" wrapText="1"/>
      <protection/>
    </xf>
    <xf numFmtId="0" fontId="4" fillId="0" borderId="15" xfId="0" applyFont="1" applyBorder="1" applyAlignment="1">
      <alignment horizontal="center" vertical="center"/>
    </xf>
    <xf numFmtId="0" fontId="20" fillId="0" borderId="61" xfId="21" applyFont="1" applyBorder="1" applyAlignment="1">
      <alignment horizontal="center" vertical="center" wrapText="1"/>
      <protection/>
    </xf>
    <xf numFmtId="2" fontId="1" fillId="0" borderId="72" xfId="21" applyNumberFormat="1" applyBorder="1" applyAlignment="1">
      <alignment horizontal="center" vertical="center" wrapText="1"/>
      <protection/>
    </xf>
    <xf numFmtId="0" fontId="4" fillId="0" borderId="14" xfId="0" applyFont="1" applyBorder="1" applyAlignment="1">
      <alignment horizontal="center" vertical="center"/>
    </xf>
    <xf numFmtId="0" fontId="20" fillId="0" borderId="16" xfId="21" applyFont="1" applyBorder="1" applyAlignment="1">
      <alignment horizontal="center" vertical="center" wrapText="1"/>
      <protection/>
    </xf>
    <xf numFmtId="2" fontId="1" fillId="0" borderId="18" xfId="21" applyNumberFormat="1" applyBorder="1" applyAlignment="1">
      <alignment horizontal="center" vertical="center" wrapText="1"/>
      <protection/>
    </xf>
    <xf numFmtId="0" fontId="5" fillId="0" borderId="19" xfId="0" applyFont="1" applyBorder="1" applyAlignment="1">
      <alignment horizontal="right" vertical="center"/>
    </xf>
    <xf numFmtId="0" fontId="1" fillId="0" borderId="20" xfId="21" applyBorder="1" applyAlignment="1">
      <alignment horizontal="center" vertical="center" wrapText="1"/>
      <protection/>
    </xf>
    <xf numFmtId="0" fontId="4" fillId="0" borderId="15" xfId="23" applyFont="1" applyBorder="1" applyAlignment="1">
      <alignment horizontal="left" vertical="top" wrapText="1"/>
      <protection/>
    </xf>
    <xf numFmtId="0" fontId="5" fillId="0" borderId="35" xfId="0" applyFont="1" applyBorder="1" applyAlignment="1">
      <alignment horizontal="center"/>
    </xf>
    <xf numFmtId="165" fontId="5" fillId="0" borderId="35" xfId="15" applyNumberFormat="1" applyFont="1" applyBorder="1"/>
    <xf numFmtId="168" fontId="5" fillId="0" borderId="35" xfId="18" applyNumberFormat="1" applyFont="1" applyBorder="1"/>
    <xf numFmtId="0" fontId="5" fillId="0" borderId="11" xfId="0" applyFont="1" applyBorder="1" applyAlignment="1">
      <alignment horizontal="center"/>
    </xf>
    <xf numFmtId="165" fontId="5" fillId="0" borderId="11" xfId="15" applyNumberFormat="1" applyFont="1" applyBorder="1"/>
    <xf numFmtId="168" fontId="5" fillId="0" borderId="11" xfId="18" applyNumberFormat="1" applyFont="1" applyBorder="1"/>
    <xf numFmtId="0" fontId="0" fillId="0" borderId="0" xfId="0" applyFill="1"/>
    <xf numFmtId="0" fontId="2" fillId="0" borderId="0" xfId="0" applyFont="1"/>
    <xf numFmtId="0" fontId="0" fillId="0" borderId="14" xfId="0" applyBorder="1"/>
    <xf numFmtId="0" fontId="0" fillId="0" borderId="16" xfId="0" applyBorder="1"/>
    <xf numFmtId="0" fontId="0" fillId="0" borderId="18" xfId="0" applyBorder="1"/>
    <xf numFmtId="0" fontId="0" fillId="0" borderId="20" xfId="0" applyBorder="1"/>
    <xf numFmtId="0" fontId="0" fillId="0" borderId="10" xfId="0" applyBorder="1"/>
    <xf numFmtId="0" fontId="0" fillId="0" borderId="12" xfId="0" applyBorder="1"/>
    <xf numFmtId="0" fontId="4" fillId="0" borderId="43"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165" fontId="5" fillId="0" borderId="20" xfId="0" applyNumberFormat="1" applyFont="1" applyBorder="1"/>
    <xf numFmtId="165" fontId="5" fillId="0" borderId="8" xfId="0" applyNumberFormat="1" applyFont="1" applyBorder="1"/>
    <xf numFmtId="165" fontId="5" fillId="0" borderId="19" xfId="15" applyNumberFormat="1" applyFont="1" applyFill="1" applyBorder="1"/>
    <xf numFmtId="0" fontId="1" fillId="0" borderId="18" xfId="0" applyFont="1" applyBorder="1"/>
    <xf numFmtId="165" fontId="5" fillId="0" borderId="16" xfId="0" applyNumberFormat="1" applyFont="1" applyBorder="1"/>
    <xf numFmtId="165" fontId="5" fillId="0" borderId="15" xfId="0" applyNumberFormat="1" applyFont="1" applyBorder="1"/>
    <xf numFmtId="165" fontId="5" fillId="0" borderId="15" xfId="15" applyNumberFormat="1" applyFont="1" applyFill="1" applyBorder="1"/>
    <xf numFmtId="0" fontId="1" fillId="0" borderId="14" xfId="0" applyFont="1" applyBorder="1"/>
    <xf numFmtId="0" fontId="4" fillId="0" borderId="33" xfId="0" applyFont="1" applyBorder="1"/>
    <xf numFmtId="0" fontId="4" fillId="0" borderId="32" xfId="0" applyFont="1" applyBorder="1"/>
    <xf numFmtId="0" fontId="20" fillId="0" borderId="31" xfId="0" applyFont="1" applyBorder="1"/>
    <xf numFmtId="168" fontId="5" fillId="0" borderId="0" xfId="18" applyNumberFormat="1" applyFont="1" applyFill="1" applyBorder="1"/>
    <xf numFmtId="168" fontId="4" fillId="0" borderId="20" xfId="18" applyNumberFormat="1" applyFont="1" applyFill="1" applyBorder="1"/>
    <xf numFmtId="0" fontId="4" fillId="0" borderId="18" xfId="0" applyFont="1" applyBorder="1"/>
    <xf numFmtId="0" fontId="5" fillId="0" borderId="14" xfId="0" applyFont="1" applyBorder="1"/>
    <xf numFmtId="0" fontId="27" fillId="0" borderId="0" xfId="0" applyFont="1" applyAlignment="1">
      <alignment horizontal="center"/>
    </xf>
    <xf numFmtId="165" fontId="5" fillId="0" borderId="9" xfId="0" applyNumberFormat="1" applyFont="1" applyBorder="1"/>
    <xf numFmtId="165" fontId="5" fillId="0" borderId="52" xfId="0" applyNumberFormat="1" applyFont="1" applyBorder="1"/>
    <xf numFmtId="3" fontId="5" fillId="0" borderId="61" xfId="0" applyNumberFormat="1" applyFont="1" applyBorder="1"/>
    <xf numFmtId="0" fontId="7" fillId="0" borderId="14" xfId="0" applyFont="1" applyBorder="1" applyAlignment="1">
      <alignment vertical="top" wrapText="1"/>
    </xf>
    <xf numFmtId="171" fontId="6" fillId="0" borderId="33" xfId="18" applyNumberFormat="1" applyFont="1" applyFill="1" applyBorder="1" applyAlignment="1">
      <alignment horizontal="right"/>
    </xf>
    <xf numFmtId="171" fontId="6" fillId="0" borderId="73" xfId="18" applyNumberFormat="1" applyFont="1" applyFill="1" applyBorder="1" applyAlignment="1">
      <alignment horizontal="right"/>
    </xf>
    <xf numFmtId="171" fontId="6" fillId="0" borderId="32" xfId="18" applyNumberFormat="1" applyFont="1" applyFill="1" applyBorder="1" applyAlignment="1">
      <alignment horizontal="right"/>
    </xf>
    <xf numFmtId="3" fontId="5" fillId="0" borderId="72" xfId="0" applyNumberFormat="1" applyFont="1" applyBorder="1"/>
    <xf numFmtId="3" fontId="7" fillId="0" borderId="72" xfId="0" applyNumberFormat="1" applyFont="1" applyBorder="1" applyAlignment="1">
      <alignment horizontal="right" wrapText="1"/>
    </xf>
    <xf numFmtId="3" fontId="7" fillId="0" borderId="19" xfId="0" applyNumberFormat="1" applyFont="1" applyBorder="1" applyAlignment="1">
      <alignment horizontal="right" wrapText="1"/>
    </xf>
    <xf numFmtId="0" fontId="7" fillId="0" borderId="18" xfId="0" applyFont="1" applyBorder="1" applyAlignment="1">
      <alignment vertical="top" wrapText="1"/>
    </xf>
    <xf numFmtId="0" fontId="7" fillId="0" borderId="61" xfId="0" applyFont="1" applyBorder="1" applyAlignment="1">
      <alignment horizontal="right" wrapText="1"/>
    </xf>
    <xf numFmtId="0" fontId="7" fillId="0" borderId="15" xfId="0" applyFont="1" applyBorder="1" applyAlignment="1">
      <alignment horizontal="right" wrapText="1"/>
    </xf>
    <xf numFmtId="3" fontId="7" fillId="0" borderId="15" xfId="0" applyNumberFormat="1" applyFont="1" applyBorder="1" applyAlignment="1">
      <alignment horizontal="right" wrapText="1"/>
    </xf>
    <xf numFmtId="3" fontId="7" fillId="0" borderId="61" xfId="0" applyNumberFormat="1" applyFont="1" applyBorder="1" applyAlignment="1">
      <alignment horizontal="right" wrapText="1"/>
    </xf>
    <xf numFmtId="0" fontId="6" fillId="0" borderId="33" xfId="0" applyFont="1" applyBorder="1" applyAlignment="1">
      <alignment horizontal="center" wrapText="1"/>
    </xf>
    <xf numFmtId="0" fontId="6" fillId="0" borderId="73" xfId="0" applyFont="1" applyBorder="1" applyAlignment="1">
      <alignment horizontal="center" wrapText="1"/>
    </xf>
    <xf numFmtId="0" fontId="6" fillId="0" borderId="32" xfId="0" applyFont="1" applyBorder="1" applyAlignment="1">
      <alignment horizontal="center" wrapText="1"/>
    </xf>
    <xf numFmtId="0" fontId="6" fillId="0" borderId="31" xfId="0" applyFont="1" applyBorder="1" applyAlignment="1">
      <alignment horizontal="center" wrapText="1"/>
    </xf>
    <xf numFmtId="0" fontId="22" fillId="0" borderId="0" xfId="0" applyFont="1"/>
    <xf numFmtId="165" fontId="5" fillId="0" borderId="0" xfId="15" applyNumberFormat="1" applyFont="1" applyBorder="1"/>
    <xf numFmtId="168" fontId="5" fillId="0" borderId="20" xfId="18" applyNumberFormat="1" applyFont="1" applyFill="1" applyBorder="1" applyAlignment="1">
      <alignment horizontal="right" wrapText="1"/>
    </xf>
    <xf numFmtId="168" fontId="5" fillId="0" borderId="72" xfId="18" applyNumberFormat="1" applyFont="1" applyFill="1" applyBorder="1" applyAlignment="1">
      <alignment horizontal="right" wrapText="1"/>
    </xf>
    <xf numFmtId="168" fontId="5" fillId="0" borderId="19" xfId="18" applyNumberFormat="1" applyFont="1" applyBorder="1" applyAlignment="1">
      <alignment horizontal="right" wrapText="1"/>
    </xf>
    <xf numFmtId="168" fontId="7" fillId="0" borderId="19" xfId="18" applyNumberFormat="1" applyFont="1" applyFill="1" applyBorder="1" applyAlignment="1">
      <alignment horizontal="right" wrapText="1"/>
    </xf>
    <xf numFmtId="168" fontId="7" fillId="0" borderId="19" xfId="18" applyNumberFormat="1" applyFont="1" applyBorder="1" applyAlignment="1">
      <alignment horizontal="right" wrapText="1"/>
    </xf>
    <xf numFmtId="0" fontId="5" fillId="0" borderId="18" xfId="0" applyFont="1" applyBorder="1" applyAlignment="1">
      <alignment vertical="center"/>
    </xf>
    <xf numFmtId="168" fontId="5" fillId="0" borderId="16" xfId="18" applyNumberFormat="1" applyFont="1" applyFill="1" applyBorder="1" applyAlignment="1">
      <alignment horizontal="right" wrapText="1"/>
    </xf>
    <xf numFmtId="168" fontId="5" fillId="0" borderId="61" xfId="18" applyNumberFormat="1" applyFont="1" applyFill="1" applyBorder="1" applyAlignment="1">
      <alignment horizontal="right" wrapText="1"/>
    </xf>
    <xf numFmtId="168" fontId="5" fillId="0" borderId="15" xfId="18" applyNumberFormat="1" applyFont="1" applyBorder="1" applyAlignment="1">
      <alignment horizontal="right" wrapText="1"/>
    </xf>
    <xf numFmtId="168" fontId="7" fillId="0" borderId="15" xfId="18" applyNumberFormat="1" applyFont="1" applyFill="1" applyBorder="1" applyAlignment="1">
      <alignment horizontal="right" wrapText="1"/>
    </xf>
    <xf numFmtId="168" fontId="7" fillId="0" borderId="15" xfId="18" applyNumberFormat="1" applyFont="1" applyBorder="1" applyAlignment="1">
      <alignment horizontal="right" wrapText="1"/>
    </xf>
    <xf numFmtId="0" fontId="5" fillId="0" borderId="14" xfId="0" applyFont="1" applyBorder="1" applyAlignment="1">
      <alignment vertical="center"/>
    </xf>
    <xf numFmtId="0" fontId="6" fillId="0" borderId="33" xfId="0" applyFont="1" applyBorder="1" applyAlignment="1">
      <alignment horizontal="center"/>
    </xf>
    <xf numFmtId="0" fontId="6" fillId="0" borderId="73" xfId="0" applyFont="1" applyBorder="1" applyAlignment="1">
      <alignment horizontal="center"/>
    </xf>
    <xf numFmtId="0" fontId="6" fillId="0" borderId="32" xfId="0" applyFont="1" applyBorder="1" applyAlignment="1">
      <alignment horizontal="center"/>
    </xf>
    <xf numFmtId="0" fontId="5" fillId="0" borderId="31" xfId="0" applyFont="1" applyBorder="1" applyAlignment="1">
      <alignment vertical="top"/>
    </xf>
    <xf numFmtId="0" fontId="28" fillId="0" borderId="0" xfId="0" applyFont="1"/>
    <xf numFmtId="165" fontId="5" fillId="0" borderId="0" xfId="15" applyNumberFormat="1" applyFont="1" applyFill="1"/>
    <xf numFmtId="3" fontId="4" fillId="0" borderId="65" xfId="0" applyNumberFormat="1" applyFont="1" applyBorder="1"/>
    <xf numFmtId="0" fontId="5" fillId="0" borderId="65" xfId="0" applyFont="1" applyBorder="1"/>
    <xf numFmtId="3" fontId="5" fillId="0" borderId="9" xfId="0" applyNumberFormat="1" applyFont="1" applyBorder="1"/>
    <xf numFmtId="0" fontId="5" fillId="0" borderId="0" xfId="0" applyFont="1" applyAlignment="1">
      <alignment horizontal="right"/>
    </xf>
    <xf numFmtId="0" fontId="11" fillId="0" borderId="0" xfId="20" applyFill="1"/>
    <xf numFmtId="3" fontId="5" fillId="0" borderId="52" xfId="0" applyNumberFormat="1" applyFont="1" applyBorder="1"/>
    <xf numFmtId="3" fontId="5" fillId="0" borderId="19" xfId="0" applyNumberFormat="1" applyFont="1" applyBorder="1" applyAlignment="1">
      <alignment horizontal="right" wrapText="1"/>
    </xf>
    <xf numFmtId="168" fontId="5" fillId="0" borderId="15" xfId="18" applyNumberFormat="1" applyFont="1" applyFill="1" applyBorder="1" applyAlignment="1">
      <alignment horizontal="right" wrapText="1"/>
    </xf>
    <xf numFmtId="3" fontId="5" fillId="0" borderId="15" xfId="0" applyNumberFormat="1" applyFont="1" applyBorder="1" applyAlignment="1">
      <alignment horizontal="right" wrapText="1"/>
    </xf>
    <xf numFmtId="0" fontId="4" fillId="0" borderId="73" xfId="0" applyFont="1" applyBorder="1" applyAlignment="1">
      <alignment horizontal="right" wrapText="1"/>
    </xf>
    <xf numFmtId="0" fontId="4" fillId="0" borderId="32" xfId="0" applyFont="1" applyBorder="1" applyAlignment="1">
      <alignment horizontal="right" wrapText="1"/>
    </xf>
    <xf numFmtId="164" fontId="5" fillId="0" borderId="0" xfId="0" applyNumberFormat="1" applyFont="1" applyAlignment="1">
      <alignment horizontal="right"/>
    </xf>
    <xf numFmtId="3" fontId="5" fillId="0" borderId="20" xfId="0" applyNumberFormat="1" applyFont="1" applyBorder="1" applyAlignment="1">
      <alignment horizontal="right"/>
    </xf>
    <xf numFmtId="3" fontId="5" fillId="0" borderId="19" xfId="0" applyNumberFormat="1" applyFont="1" applyBorder="1" applyAlignment="1">
      <alignment horizontal="right"/>
    </xf>
    <xf numFmtId="0" fontId="5" fillId="0" borderId="18" xfId="0" applyFont="1" applyBorder="1" applyAlignment="1">
      <alignment horizontal="left" wrapText="1"/>
    </xf>
    <xf numFmtId="3" fontId="5" fillId="0" borderId="16" xfId="0" applyNumberFormat="1" applyFont="1" applyBorder="1" applyAlignment="1">
      <alignment horizontal="right"/>
    </xf>
    <xf numFmtId="3" fontId="5" fillId="0" borderId="15" xfId="0" applyNumberFormat="1" applyFont="1" applyBorder="1" applyAlignment="1">
      <alignment horizontal="right"/>
    </xf>
    <xf numFmtId="0" fontId="5" fillId="0" borderId="14" xfId="0" applyFont="1" applyBorder="1" applyAlignment="1">
      <alignment horizontal="left" wrapText="1"/>
    </xf>
    <xf numFmtId="164" fontId="5" fillId="0" borderId="15" xfId="0" applyNumberFormat="1" applyFont="1" applyBorder="1" applyAlignment="1">
      <alignment horizontal="right"/>
    </xf>
    <xf numFmtId="0" fontId="4" fillId="0" borderId="33" xfId="0" applyFont="1" applyBorder="1" applyAlignment="1">
      <alignment horizontal="right" wrapText="1"/>
    </xf>
    <xf numFmtId="0" fontId="4" fillId="0" borderId="31" xfId="0" applyFont="1" applyBorder="1" applyAlignment="1">
      <alignment horizontal="left"/>
    </xf>
    <xf numFmtId="0" fontId="5" fillId="0" borderId="0" xfId="22" applyFont="1">
      <alignment/>
      <protection/>
    </xf>
    <xf numFmtId="3" fontId="4" fillId="0" borderId="20" xfId="0" applyNumberFormat="1" applyFont="1" applyBorder="1"/>
    <xf numFmtId="3" fontId="4" fillId="0" borderId="18" xfId="0" applyNumberFormat="1" applyFont="1" applyBorder="1"/>
    <xf numFmtId="3" fontId="5" fillId="0" borderId="14" xfId="0" applyNumberFormat="1" applyFont="1" applyBorder="1"/>
    <xf numFmtId="3" fontId="4" fillId="0" borderId="33" xfId="0" applyNumberFormat="1" applyFont="1" applyBorder="1" applyAlignment="1">
      <alignment horizontal="right" wrapText="1"/>
    </xf>
    <xf numFmtId="3" fontId="4" fillId="0" borderId="31" xfId="0" applyNumberFormat="1" applyFont="1" applyBorder="1"/>
    <xf numFmtId="3" fontId="6" fillId="0" borderId="0" xfId="0" applyNumberFormat="1" applyFont="1" applyAlignment="1">
      <alignment horizontal="right"/>
    </xf>
    <xf numFmtId="0" fontId="6" fillId="0" borderId="0" xfId="0" applyFont="1"/>
    <xf numFmtId="3" fontId="6" fillId="0" borderId="20" xfId="0" applyNumberFormat="1" applyFont="1" applyBorder="1" applyAlignment="1">
      <alignment horizontal="right"/>
    </xf>
    <xf numFmtId="3" fontId="6" fillId="0" borderId="19" xfId="0" applyNumberFormat="1" applyFont="1" applyBorder="1" applyAlignment="1">
      <alignment horizontal="right"/>
    </xf>
    <xf numFmtId="0" fontId="6" fillId="0" borderId="19" xfId="0" applyFont="1" applyBorder="1"/>
    <xf numFmtId="0" fontId="6" fillId="0" borderId="18" xfId="0" applyFont="1" applyBorder="1" applyAlignment="1">
      <alignment horizontal="left" vertical="top" wrapText="1"/>
    </xf>
    <xf numFmtId="3" fontId="7" fillId="0" borderId="16" xfId="0" applyNumberFormat="1" applyFont="1" applyBorder="1" applyAlignment="1">
      <alignment horizontal="right"/>
    </xf>
    <xf numFmtId="3" fontId="7" fillId="0" borderId="15" xfId="0" applyNumberFormat="1" applyFont="1" applyBorder="1" applyAlignment="1">
      <alignment horizontal="right"/>
    </xf>
    <xf numFmtId="0" fontId="7" fillId="0" borderId="15" xfId="0" applyFont="1" applyBorder="1"/>
    <xf numFmtId="3" fontId="7" fillId="0" borderId="58" xfId="0" applyNumberFormat="1" applyFont="1" applyBorder="1" applyAlignment="1">
      <alignment horizontal="right"/>
    </xf>
    <xf numFmtId="0" fontId="6" fillId="0" borderId="33" xfId="0" applyFont="1" applyBorder="1" applyAlignment="1">
      <alignment horizontal="right"/>
    </xf>
    <xf numFmtId="0" fontId="6" fillId="0" borderId="32" xfId="0" applyFont="1" applyBorder="1" applyAlignment="1">
      <alignment horizontal="right"/>
    </xf>
    <xf numFmtId="0" fontId="7" fillId="0" borderId="32" xfId="0" applyFont="1" applyBorder="1"/>
    <xf numFmtId="0" fontId="7" fillId="0" borderId="31" xfId="0" applyFont="1" applyBorder="1"/>
    <xf numFmtId="0" fontId="29" fillId="0" borderId="0" xfId="0" applyFont="1"/>
    <xf numFmtId="165" fontId="5" fillId="0" borderId="20" xfId="15" applyNumberFormat="1" applyFont="1" applyFill="1" applyBorder="1"/>
    <xf numFmtId="172" fontId="7" fillId="0" borderId="57" xfId="18" applyNumberFormat="1" applyFont="1" applyFill="1" applyBorder="1" applyAlignment="1">
      <alignment horizontal="right" wrapText="1"/>
    </xf>
    <xf numFmtId="165" fontId="5" fillId="0" borderId="16" xfId="15" applyNumberFormat="1" applyFont="1" applyFill="1" applyBorder="1"/>
    <xf numFmtId="172" fontId="7" fillId="0" borderId="58" xfId="18" applyNumberFormat="1" applyFont="1" applyFill="1" applyBorder="1" applyAlignment="1">
      <alignment horizontal="right" wrapText="1"/>
    </xf>
    <xf numFmtId="0" fontId="5" fillId="0" borderId="13" xfId="0" applyFont="1" applyBorder="1" applyAlignment="1">
      <alignment horizontal="left"/>
    </xf>
    <xf numFmtId="165" fontId="5" fillId="0" borderId="12" xfId="15" applyNumberFormat="1" applyFont="1" applyFill="1" applyBorder="1"/>
    <xf numFmtId="3" fontId="7" fillId="0" borderId="11" xfId="0" applyNumberFormat="1" applyFont="1" applyBorder="1" applyAlignment="1">
      <alignment horizontal="right" wrapText="1"/>
    </xf>
    <xf numFmtId="172" fontId="7" fillId="0" borderId="42" xfId="18" applyNumberFormat="1" applyFont="1" applyFill="1" applyBorder="1" applyAlignment="1">
      <alignment horizontal="right" wrapText="1"/>
    </xf>
    <xf numFmtId="0" fontId="5" fillId="0" borderId="5" xfId="0" applyFont="1" applyBorder="1" applyAlignment="1">
      <alignment horizontal="left"/>
    </xf>
    <xf numFmtId="0" fontId="4" fillId="0" borderId="79" xfId="0" applyFont="1" applyBorder="1" applyAlignment="1">
      <alignment horizontal="left"/>
    </xf>
    <xf numFmtId="0" fontId="5" fillId="0" borderId="0" xfId="0" applyFont="1" applyAlignment="1">
      <alignment wrapText="1"/>
    </xf>
    <xf numFmtId="3" fontId="5" fillId="0" borderId="72" xfId="15" applyNumberFormat="1" applyFont="1" applyFill="1" applyBorder="1"/>
    <xf numFmtId="173" fontId="7" fillId="0" borderId="72" xfId="0" applyNumberFormat="1" applyFont="1" applyBorder="1" applyAlignment="1">
      <alignment horizontal="right" wrapText="1"/>
    </xf>
    <xf numFmtId="173" fontId="7" fillId="0" borderId="19" xfId="0" applyNumberFormat="1" applyFont="1" applyBorder="1" applyAlignment="1">
      <alignment horizontal="right" wrapText="1"/>
    </xf>
    <xf numFmtId="0" fontId="4" fillId="0" borderId="18" xfId="0" applyFont="1" applyBorder="1" applyAlignment="1">
      <alignment horizontal="left"/>
    </xf>
    <xf numFmtId="173" fontId="7" fillId="0" borderId="61" xfId="0" applyNumberFormat="1" applyFont="1" applyBorder="1" applyAlignment="1">
      <alignment horizontal="right" wrapText="1"/>
    </xf>
    <xf numFmtId="173" fontId="7" fillId="0" borderId="15" xfId="0" applyNumberFormat="1" applyFont="1" applyBorder="1" applyAlignment="1">
      <alignment horizontal="right" wrapText="1"/>
    </xf>
    <xf numFmtId="173" fontId="7" fillId="0" borderId="58" xfId="0" applyNumberFormat="1" applyFont="1" applyBorder="1" applyAlignment="1">
      <alignment horizontal="right" wrapText="1"/>
    </xf>
    <xf numFmtId="0" fontId="4" fillId="0" borderId="14" xfId="0" applyFont="1" applyBorder="1"/>
    <xf numFmtId="3" fontId="5" fillId="0" borderId="29" xfId="0" applyNumberFormat="1" applyFont="1" applyBorder="1"/>
    <xf numFmtId="1" fontId="4" fillId="0" borderId="74" xfId="0" applyNumberFormat="1" applyFont="1" applyBorder="1" applyAlignment="1">
      <alignment horizontal="right"/>
    </xf>
    <xf numFmtId="1" fontId="4" fillId="0" borderId="73" xfId="0" applyNumberFormat="1" applyFont="1" applyBorder="1" applyAlignment="1">
      <alignment horizontal="right"/>
    </xf>
    <xf numFmtId="0" fontId="1" fillId="0" borderId="0" xfId="24">
      <alignment/>
      <protection/>
    </xf>
    <xf numFmtId="168" fontId="5" fillId="0" borderId="19" xfId="18" applyNumberFormat="1" applyFont="1" applyFill="1" applyBorder="1"/>
    <xf numFmtId="168" fontId="5" fillId="0" borderId="15" xfId="18" applyNumberFormat="1" applyFont="1" applyFill="1" applyBorder="1"/>
    <xf numFmtId="0" fontId="7" fillId="0" borderId="0" xfId="0" applyFont="1" applyFill="1"/>
    <xf numFmtId="0" fontId="7" fillId="0" borderId="13" xfId="0" applyFont="1" applyBorder="1" applyAlignment="1">
      <alignment horizontal="left" vertical="top" wrapText="1"/>
    </xf>
    <xf numFmtId="6" fontId="7" fillId="0" borderId="58" xfId="0" applyNumberFormat="1" applyFont="1" applyBorder="1" applyAlignment="1">
      <alignment horizontal="right" wrapText="1"/>
    </xf>
    <xf numFmtId="6" fontId="7" fillId="0" borderId="15" xfId="0" applyNumberFormat="1" applyFont="1" applyBorder="1" applyAlignment="1">
      <alignment horizontal="right" wrapText="1"/>
    </xf>
    <xf numFmtId="6" fontId="7" fillId="0" borderId="16" xfId="0" applyNumberFormat="1" applyFont="1" applyBorder="1" applyAlignment="1">
      <alignment horizontal="right" wrapText="1"/>
    </xf>
    <xf numFmtId="0" fontId="7" fillId="0" borderId="17" xfId="0" applyFont="1" applyBorder="1" applyAlignment="1">
      <alignment horizontal="left" vertical="top" wrapText="1"/>
    </xf>
    <xf numFmtId="6" fontId="7" fillId="0" borderId="57" xfId="0" applyNumberFormat="1" applyFont="1" applyBorder="1" applyAlignment="1">
      <alignment horizontal="right" wrapText="1"/>
    </xf>
    <xf numFmtId="6" fontId="7" fillId="0" borderId="19" xfId="0" applyNumberFormat="1" applyFont="1" applyBorder="1" applyAlignment="1">
      <alignment horizontal="right" wrapText="1"/>
    </xf>
    <xf numFmtId="6" fontId="7" fillId="0" borderId="20" xfId="0" applyNumberFormat="1" applyFont="1" applyBorder="1" applyAlignment="1">
      <alignment horizontal="right" wrapText="1"/>
    </xf>
    <xf numFmtId="3" fontId="6" fillId="0" borderId="0" xfId="0" applyNumberFormat="1" applyFont="1" applyAlignment="1">
      <alignment horizontal="right" wrapText="1"/>
    </xf>
    <xf numFmtId="6" fontId="1" fillId="0" borderId="0" xfId="0" applyNumberFormat="1" applyFont="1"/>
    <xf numFmtId="0" fontId="6" fillId="0" borderId="1" xfId="0" applyFont="1" applyBorder="1" applyAlignment="1">
      <alignment horizontal="left" wrapText="1"/>
    </xf>
    <xf numFmtId="0" fontId="6" fillId="0" borderId="80" xfId="0" applyFont="1" applyBorder="1" applyAlignment="1">
      <alignment horizontal="right" wrapText="1"/>
    </xf>
    <xf numFmtId="0" fontId="6" fillId="0" borderId="81" xfId="0" applyFont="1" applyBorder="1" applyAlignment="1">
      <alignment horizontal="right" wrapText="1"/>
    </xf>
    <xf numFmtId="0" fontId="6" fillId="0" borderId="82" xfId="0" applyFont="1" applyBorder="1" applyAlignment="1">
      <alignment horizontal="right" wrapText="1"/>
    </xf>
    <xf numFmtId="6" fontId="7" fillId="0" borderId="32" xfId="0" applyNumberFormat="1" applyFont="1" applyBorder="1" applyAlignment="1">
      <alignment horizontal="right" wrapText="1"/>
    </xf>
    <xf numFmtId="6" fontId="7" fillId="0" borderId="33" xfId="0" applyNumberFormat="1" applyFont="1" applyBorder="1" applyAlignment="1">
      <alignment horizontal="right" wrapText="1"/>
    </xf>
    <xf numFmtId="6" fontId="7" fillId="0" borderId="59" xfId="0" applyNumberFormat="1" applyFont="1" applyBorder="1" applyAlignment="1">
      <alignment horizontal="right" wrapText="1"/>
    </xf>
    <xf numFmtId="0" fontId="7" fillId="0" borderId="75" xfId="0" applyFont="1" applyBorder="1" applyAlignment="1">
      <alignment horizontal="left" vertical="top" wrapText="1"/>
    </xf>
    <xf numFmtId="173" fontId="5" fillId="0" borderId="15" xfId="0" applyNumberFormat="1" applyFont="1" applyBorder="1" applyAlignment="1">
      <alignment horizontal="right"/>
    </xf>
    <xf numFmtId="168" fontId="5" fillId="0" borderId="19" xfId="18" applyNumberFormat="1" applyFont="1" applyBorder="1" applyAlignment="1">
      <alignment horizontal="right"/>
    </xf>
    <xf numFmtId="165" fontId="5" fillId="0" borderId="0" xfId="15" applyNumberFormat="1" applyFont="1"/>
    <xf numFmtId="0" fontId="1" fillId="0" borderId="0" xfId="0" applyFont="1" applyAlignment="1">
      <alignment wrapText="1"/>
    </xf>
    <xf numFmtId="168" fontId="1" fillId="0" borderId="0" xfId="18" applyNumberFormat="1" applyFont="1" applyFill="1"/>
    <xf numFmtId="1" fontId="1" fillId="0" borderId="0" xfId="0" applyNumberFormat="1" applyFont="1"/>
    <xf numFmtId="0" fontId="9" fillId="0" borderId="0" xfId="0" applyFont="1" applyAlignment="1">
      <alignment horizontal="left"/>
    </xf>
    <xf numFmtId="0" fontId="0" fillId="0" borderId="0" xfId="0" applyAlignment="1">
      <alignment horizontal="center"/>
    </xf>
    <xf numFmtId="49" fontId="5" fillId="0" borderId="0" xfId="0" applyNumberFormat="1" applyFont="1"/>
    <xf numFmtId="3" fontId="1" fillId="0" borderId="20" xfId="0" applyNumberFormat="1" applyFont="1" applyBorder="1" applyAlignment="1">
      <alignment horizontal="right" vertical="center" wrapText="1"/>
    </xf>
    <xf numFmtId="3" fontId="1" fillId="0" borderId="19" xfId="0" applyNumberFormat="1" applyFont="1" applyBorder="1" applyAlignment="1">
      <alignment horizontal="right" vertical="center" wrapText="1"/>
    </xf>
    <xf numFmtId="3" fontId="1" fillId="0" borderId="16"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0" fontId="1" fillId="0" borderId="10" xfId="0" applyFont="1" applyBorder="1"/>
    <xf numFmtId="3" fontId="1" fillId="0" borderId="45" xfId="0" applyNumberFormat="1" applyFont="1" applyBorder="1" applyAlignment="1">
      <alignment horizontal="right" vertical="center" wrapText="1"/>
    </xf>
    <xf numFmtId="0" fontId="1" fillId="0" borderId="44" xfId="0" applyFont="1" applyBorder="1"/>
    <xf numFmtId="171" fontId="4" fillId="0" borderId="65" xfId="18" applyNumberFormat="1" applyFont="1" applyBorder="1" applyAlignment="1">
      <alignment horizontal="center"/>
    </xf>
    <xf numFmtId="171" fontId="4" fillId="0" borderId="76" xfId="18" applyNumberFormat="1" applyFont="1" applyBorder="1" applyAlignment="1">
      <alignment horizontal="center"/>
    </xf>
    <xf numFmtId="0" fontId="5" fillId="0" borderId="68" xfId="0" applyFont="1" applyBorder="1"/>
    <xf numFmtId="173" fontId="5" fillId="0" borderId="0" xfId="0" applyNumberFormat="1" applyFont="1" applyAlignment="1">
      <alignment horizontal="center"/>
    </xf>
    <xf numFmtId="173" fontId="5" fillId="0" borderId="40" xfId="0" applyNumberFormat="1" applyFont="1" applyBorder="1" applyAlignment="1">
      <alignment horizontal="center"/>
    </xf>
    <xf numFmtId="173" fontId="5" fillId="0" borderId="19" xfId="0" applyNumberFormat="1" applyFont="1" applyBorder="1" applyAlignment="1">
      <alignment horizontal="center"/>
    </xf>
    <xf numFmtId="173" fontId="5" fillId="0" borderId="19" xfId="22" applyNumberFormat="1" applyFont="1" applyBorder="1" applyAlignment="1">
      <alignment horizontal="right"/>
      <protection/>
    </xf>
    <xf numFmtId="165" fontId="5" fillId="0" borderId="20" xfId="22" applyNumberFormat="1" applyFont="1" applyBorder="1">
      <alignment/>
      <protection/>
    </xf>
    <xf numFmtId="3" fontId="5" fillId="0" borderId="19" xfId="22" applyNumberFormat="1" applyFont="1" applyBorder="1">
      <alignment/>
      <protection/>
    </xf>
    <xf numFmtId="173" fontId="5" fillId="0" borderId="57" xfId="22" applyNumberFormat="1" applyFont="1" applyBorder="1" applyAlignment="1">
      <alignment horizontal="right"/>
      <protection/>
    </xf>
    <xf numFmtId="0" fontId="5" fillId="0" borderId="17" xfId="22" applyFont="1" applyBorder="1" applyAlignment="1">
      <alignment horizontal="left"/>
      <protection/>
    </xf>
    <xf numFmtId="173" fontId="5" fillId="0" borderId="0" xfId="0" applyNumberFormat="1" applyFont="1"/>
    <xf numFmtId="165" fontId="5" fillId="0" borderId="16" xfId="22" applyNumberFormat="1" applyFont="1" applyBorder="1">
      <alignment/>
      <protection/>
    </xf>
    <xf numFmtId="3" fontId="5" fillId="0" borderId="15" xfId="22" applyNumberFormat="1" applyFont="1" applyBorder="1">
      <alignment/>
      <protection/>
    </xf>
    <xf numFmtId="173" fontId="5" fillId="0" borderId="15" xfId="22" applyNumberFormat="1" applyFont="1" applyBorder="1" applyAlignment="1">
      <alignment horizontal="right"/>
      <protection/>
    </xf>
    <xf numFmtId="173" fontId="5" fillId="0" borderId="58" xfId="22" applyNumberFormat="1" applyFont="1" applyBorder="1" applyAlignment="1">
      <alignment horizontal="right"/>
      <protection/>
    </xf>
    <xf numFmtId="0" fontId="5" fillId="0" borderId="13" xfId="22" applyFont="1" applyBorder="1" applyAlignment="1">
      <alignment horizontal="left"/>
      <protection/>
    </xf>
    <xf numFmtId="0" fontId="4" fillId="0" borderId="33" xfId="22" applyFont="1" applyBorder="1" applyAlignment="1">
      <alignment horizontal="right"/>
      <protection/>
    </xf>
    <xf numFmtId="0" fontId="4" fillId="0" borderId="32" xfId="22" applyFont="1" applyBorder="1" applyAlignment="1">
      <alignment horizontal="right"/>
      <protection/>
    </xf>
    <xf numFmtId="0" fontId="4" fillId="0" borderId="59" xfId="22" applyFont="1" applyBorder="1" applyAlignment="1">
      <alignment horizontal="right"/>
      <protection/>
    </xf>
    <xf numFmtId="16" fontId="4" fillId="0" borderId="75" xfId="22" applyNumberFormat="1" applyFont="1" applyBorder="1" applyAlignment="1" quotePrefix="1">
      <alignment horizontal="left"/>
      <protection/>
    </xf>
    <xf numFmtId="0" fontId="5" fillId="0" borderId="79" xfId="0" applyFont="1" applyBorder="1"/>
    <xf numFmtId="0" fontId="5" fillId="0" borderId="0" xfId="22" applyFont="1" applyAlignment="1">
      <alignment vertical="top"/>
      <protection/>
    </xf>
    <xf numFmtId="0" fontId="5" fillId="0" borderId="3" xfId="22" applyFont="1" applyBorder="1">
      <alignment/>
      <protection/>
    </xf>
    <xf numFmtId="0" fontId="4" fillId="0" borderId="0" xfId="22" applyFont="1" applyAlignment="1">
      <alignment vertical="top"/>
      <protection/>
    </xf>
    <xf numFmtId="165" fontId="5" fillId="0" borderId="0" xfId="22" applyNumberFormat="1" applyFont="1">
      <alignment/>
      <protection/>
    </xf>
    <xf numFmtId="0" fontId="5" fillId="0" borderId="0" xfId="22" applyFont="1" quotePrefix="1">
      <alignment/>
      <protection/>
    </xf>
    <xf numFmtId="0" fontId="20" fillId="0" borderId="33" xfId="22" applyFont="1" applyBorder="1" applyAlignment="1">
      <alignment horizontal="center"/>
      <protection/>
    </xf>
    <xf numFmtId="0" fontId="20" fillId="0" borderId="32" xfId="22" applyFont="1" applyBorder="1" applyAlignment="1">
      <alignment horizontal="center"/>
      <protection/>
    </xf>
    <xf numFmtId="0" fontId="4" fillId="0" borderId="0" xfId="22" applyFont="1">
      <alignment/>
      <protection/>
    </xf>
    <xf numFmtId="0" fontId="20" fillId="0" borderId="0" xfId="22" applyFont="1">
      <alignment/>
      <protection/>
    </xf>
    <xf numFmtId="165" fontId="5" fillId="0" borderId="48" xfId="0" applyNumberFormat="1" applyFont="1" applyBorder="1"/>
    <xf numFmtId="3" fontId="5" fillId="0" borderId="15" xfId="22" applyNumberFormat="1" applyFont="1" applyBorder="1" applyAlignment="1">
      <alignment horizontal="right"/>
      <protection/>
    </xf>
    <xf numFmtId="175" fontId="5" fillId="0" borderId="15" xfId="22" applyNumberFormat="1" applyFont="1" applyBorder="1" applyAlignment="1">
      <alignment horizontal="right"/>
      <protection/>
    </xf>
    <xf numFmtId="165" fontId="5" fillId="0" borderId="78" xfId="0" applyNumberFormat="1" applyFont="1" applyBorder="1"/>
    <xf numFmtId="175" fontId="5" fillId="0" borderId="15" xfId="22" applyNumberFormat="1" applyFont="1" applyBorder="1" applyAlignment="1">
      <alignment horizontal="right" vertical="center"/>
      <protection/>
    </xf>
    <xf numFmtId="3" fontId="5" fillId="0" borderId="15" xfId="22" applyNumberFormat="1" applyFont="1" applyBorder="1" applyAlignment="1">
      <alignment horizontal="right" vertical="center"/>
      <protection/>
    </xf>
    <xf numFmtId="166" fontId="5" fillId="0" borderId="78" xfId="0" applyNumberFormat="1" applyFont="1" applyBorder="1"/>
    <xf numFmtId="0" fontId="4" fillId="0" borderId="74" xfId="0" applyFont="1" applyBorder="1" applyAlignment="1">
      <alignment horizontal="center" wrapText="1"/>
    </xf>
    <xf numFmtId="0" fontId="9" fillId="0" borderId="0" xfId="22" applyFont="1">
      <alignment/>
      <protection/>
    </xf>
    <xf numFmtId="165" fontId="5" fillId="0" borderId="19" xfId="0" applyNumberFormat="1" applyFont="1" applyBorder="1" applyAlignment="1">
      <alignment horizontal="right"/>
    </xf>
    <xf numFmtId="165" fontId="5" fillId="0" borderId="15" xfId="0" applyNumberFormat="1" applyFont="1" applyBorder="1" applyAlignment="1">
      <alignment horizontal="right"/>
    </xf>
    <xf numFmtId="0" fontId="20" fillId="0" borderId="32" xfId="0" applyFont="1" applyBorder="1" applyAlignment="1">
      <alignment horizontal="center"/>
    </xf>
    <xf numFmtId="0" fontId="20" fillId="0" borderId="18" xfId="0" applyFont="1" applyBorder="1"/>
    <xf numFmtId="165" fontId="5" fillId="0" borderId="16" xfId="15" applyNumberFormat="1" applyFont="1" applyFill="1" applyBorder="1" applyAlignment="1">
      <alignment horizontal="right" indent="1"/>
    </xf>
    <xf numFmtId="176" fontId="1" fillId="0" borderId="58" xfId="26" applyNumberFormat="1" applyFont="1" applyFill="1" applyBorder="1" applyAlignment="1">
      <alignment horizontal="right" indent="1"/>
    </xf>
    <xf numFmtId="0" fontId="20" fillId="0" borderId="20" xfId="0" applyFont="1" applyBorder="1" applyAlignment="1">
      <alignment horizontal="right" indent="1"/>
    </xf>
    <xf numFmtId="0" fontId="20" fillId="0" borderId="19" xfId="0" applyFont="1" applyBorder="1" applyAlignment="1">
      <alignment horizontal="right" indent="1"/>
    </xf>
    <xf numFmtId="0" fontId="20" fillId="0" borderId="18" xfId="0" applyFont="1" applyBorder="1" applyAlignment="1">
      <alignment wrapText="1"/>
    </xf>
    <xf numFmtId="0" fontId="1" fillId="0" borderId="31" xfId="0" applyFont="1" applyBorder="1"/>
    <xf numFmtId="175" fontId="5" fillId="0" borderId="19" xfId="22" applyNumberFormat="1" applyFont="1" applyBorder="1" applyAlignment="1">
      <alignment horizontal="right" vertical="center"/>
      <protection/>
    </xf>
    <xf numFmtId="165" fontId="5" fillId="0" borderId="40" xfId="0" applyNumberFormat="1" applyFont="1" applyBorder="1"/>
    <xf numFmtId="166" fontId="1" fillId="0" borderId="15" xfId="0" applyNumberFormat="1" applyFont="1" applyBorder="1" applyAlignment="1">
      <alignment horizontal="right"/>
    </xf>
    <xf numFmtId="165" fontId="1" fillId="0" borderId="15" xfId="0" applyNumberFormat="1" applyFont="1" applyBorder="1" applyAlignment="1">
      <alignment horizontal="right"/>
    </xf>
    <xf numFmtId="165" fontId="1" fillId="0" borderId="19" xfId="0" applyNumberFormat="1" applyFont="1" applyBorder="1" applyAlignment="1">
      <alignment horizontal="right"/>
    </xf>
    <xf numFmtId="165" fontId="5" fillId="0" borderId="19" xfId="0" applyNumberFormat="1" applyFont="1" applyBorder="1"/>
    <xf numFmtId="0" fontId="0" fillId="0" borderId="15" xfId="0" applyBorder="1"/>
    <xf numFmtId="3" fontId="0" fillId="0" borderId="15" xfId="0" applyNumberFormat="1" applyBorder="1"/>
    <xf numFmtId="0" fontId="0" fillId="0" borderId="31" xfId="0" applyBorder="1"/>
    <xf numFmtId="3" fontId="0" fillId="0" borderId="16" xfId="0" applyNumberFormat="1" applyBorder="1"/>
    <xf numFmtId="0" fontId="2" fillId="0" borderId="32" xfId="0" applyFont="1" applyBorder="1"/>
    <xf numFmtId="0" fontId="2" fillId="0" borderId="33"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0" fontId="0" fillId="0" borderId="19" xfId="0" applyBorder="1"/>
    <xf numFmtId="0" fontId="0" fillId="0" borderId="44" xfId="0" applyBorder="1"/>
    <xf numFmtId="0" fontId="0" fillId="0" borderId="45" xfId="0" applyBorder="1"/>
    <xf numFmtId="0" fontId="0" fillId="0" borderId="11" xfId="0" applyBorder="1"/>
    <xf numFmtId="16" fontId="20" fillId="0" borderId="31" xfId="22" applyNumberFormat="1" applyFont="1" applyBorder="1" applyAlignment="1" quotePrefix="1">
      <alignment horizontal="left" vertical="center" indent="1"/>
      <protection/>
    </xf>
    <xf numFmtId="0" fontId="20" fillId="0" borderId="33" xfId="22" applyFont="1" applyBorder="1" applyAlignment="1">
      <alignment horizontal="right" vertical="center"/>
      <protection/>
    </xf>
    <xf numFmtId="0" fontId="1" fillId="0" borderId="14" xfId="22" applyFont="1" applyBorder="1" applyAlignment="1">
      <alignment horizontal="left" indent="1"/>
      <protection/>
    </xf>
    <xf numFmtId="3" fontId="1" fillId="0" borderId="16" xfId="0" applyNumberFormat="1" applyFont="1" applyBorder="1"/>
    <xf numFmtId="0" fontId="1" fillId="0" borderId="18" xfId="22" applyFont="1" applyBorder="1" applyAlignment="1">
      <alignment horizontal="left" indent="1"/>
      <protection/>
    </xf>
    <xf numFmtId="3" fontId="1" fillId="0" borderId="20" xfId="0" applyNumberFormat="1" applyFont="1" applyBorder="1"/>
    <xf numFmtId="0" fontId="5" fillId="0" borderId="0" xfId="22" applyFont="1" applyAlignment="1">
      <alignment horizontal="left" vertical="top" wrapText="1"/>
      <protection/>
    </xf>
    <xf numFmtId="3" fontId="4" fillId="0" borderId="0" xfId="22" applyNumberFormat="1" applyFont="1">
      <alignment/>
      <protection/>
    </xf>
    <xf numFmtId="3" fontId="31" fillId="0" borderId="0" xfId="22" applyNumberFormat="1" applyFont="1">
      <alignment/>
      <protection/>
    </xf>
    <xf numFmtId="3" fontId="5" fillId="0" borderId="0" xfId="22" applyNumberFormat="1" applyFont="1">
      <alignment/>
      <protection/>
    </xf>
    <xf numFmtId="0" fontId="5" fillId="0" borderId="0" xfId="22" applyFont="1" applyAlignment="1">
      <alignment horizontal="left"/>
      <protection/>
    </xf>
    <xf numFmtId="16" fontId="20" fillId="0" borderId="31" xfId="22" applyNumberFormat="1" applyFont="1" applyBorder="1" applyAlignment="1" quotePrefix="1">
      <alignment horizontal="left" vertical="center" wrapText="1" indent="1"/>
      <protection/>
    </xf>
    <xf numFmtId="0" fontId="20" fillId="0" borderId="73" xfId="22" applyFont="1" applyBorder="1" applyAlignment="1" quotePrefix="1">
      <alignment horizontal="right" vertical="center" indent="1"/>
      <protection/>
    </xf>
    <xf numFmtId="0" fontId="20" fillId="0" borderId="33" xfId="22" applyFont="1" applyBorder="1" applyAlignment="1" quotePrefix="1">
      <alignment horizontal="right" vertical="center" indent="1"/>
      <protection/>
    </xf>
    <xf numFmtId="16" fontId="20" fillId="0" borderId="14" xfId="22" applyNumberFormat="1" applyFont="1" applyBorder="1" applyAlignment="1" quotePrefix="1">
      <alignment horizontal="left" vertical="center" wrapText="1" indent="1"/>
      <protection/>
    </xf>
    <xf numFmtId="0" fontId="1" fillId="0" borderId="14" xfId="22" applyFont="1" applyBorder="1" applyAlignment="1">
      <alignment horizontal="left" vertical="center" indent="1"/>
      <protection/>
    </xf>
    <xf numFmtId="166" fontId="1" fillId="0" borderId="15" xfId="22" applyNumberFormat="1" applyFont="1" applyBorder="1">
      <alignment/>
      <protection/>
    </xf>
    <xf numFmtId="0" fontId="5" fillId="0" borderId="61" xfId="22" applyFont="1" applyBorder="1">
      <alignment/>
      <protection/>
    </xf>
    <xf numFmtId="0" fontId="5" fillId="0" borderId="16" xfId="22" applyFont="1" applyBorder="1">
      <alignment/>
      <protection/>
    </xf>
    <xf numFmtId="0" fontId="1" fillId="0" borderId="15" xfId="22" applyFont="1" applyBorder="1">
      <alignment/>
      <protection/>
    </xf>
    <xf numFmtId="3" fontId="1" fillId="0" borderId="15" xfId="22" applyNumberFormat="1" applyFont="1" applyBorder="1">
      <alignment/>
      <protection/>
    </xf>
    <xf numFmtId="3" fontId="1" fillId="0" borderId="61" xfId="22" applyNumberFormat="1" applyFont="1" applyBorder="1">
      <alignment/>
      <protection/>
    </xf>
    <xf numFmtId="0" fontId="5" fillId="0" borderId="78" xfId="22" applyFont="1" applyBorder="1">
      <alignment/>
      <protection/>
    </xf>
    <xf numFmtId="0" fontId="1" fillId="0" borderId="18" xfId="22" applyFont="1" applyBorder="1" applyAlignment="1">
      <alignment horizontal="left" vertical="center" indent="1"/>
      <protection/>
    </xf>
    <xf numFmtId="0" fontId="1" fillId="0" borderId="19" xfId="22" applyFont="1" applyBorder="1" applyAlignment="1">
      <alignment horizontal="right"/>
      <protection/>
    </xf>
    <xf numFmtId="0" fontId="5" fillId="0" borderId="50" xfId="22" applyFont="1" applyBorder="1" applyAlignment="1">
      <alignment horizontal="right"/>
      <protection/>
    </xf>
    <xf numFmtId="0" fontId="5" fillId="0" borderId="20" xfId="22" applyFont="1" applyBorder="1" applyAlignment="1">
      <alignment horizontal="right"/>
      <protection/>
    </xf>
    <xf numFmtId="0" fontId="4" fillId="0" borderId="0" xfId="22" applyFont="1" applyAlignment="1">
      <alignment horizontal="left" vertical="center"/>
      <protection/>
    </xf>
    <xf numFmtId="0" fontId="20" fillId="0" borderId="0" xfId="22" applyFont="1" applyAlignment="1">
      <alignment horizontal="left"/>
      <protection/>
    </xf>
    <xf numFmtId="0" fontId="4" fillId="0" borderId="0" xfId="22" applyFont="1" applyAlignment="1">
      <alignment horizontal="center"/>
      <protection/>
    </xf>
    <xf numFmtId="3" fontId="5" fillId="0" borderId="78" xfId="22" applyNumberFormat="1" applyFont="1" applyBorder="1">
      <alignment/>
      <protection/>
    </xf>
    <xf numFmtId="173" fontId="5" fillId="0" borderId="15" xfId="22" applyNumberFormat="1" applyFont="1" applyFill="1" applyBorder="1" applyAlignment="1">
      <alignment horizontal="right"/>
      <protection/>
    </xf>
    <xf numFmtId="0" fontId="5" fillId="0" borderId="0" xfId="0" applyFont="1" applyFill="1"/>
    <xf numFmtId="3" fontId="5" fillId="0" borderId="16" xfId="0" applyNumberFormat="1" applyFont="1" applyFill="1" applyBorder="1"/>
    <xf numFmtId="3" fontId="5" fillId="0" borderId="20" xfId="15" applyNumberFormat="1" applyFont="1" applyFill="1" applyBorder="1"/>
    <xf numFmtId="0" fontId="4" fillId="0" borderId="74" xfId="0" applyFont="1" applyBorder="1"/>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58" xfId="0" applyFont="1" applyBorder="1" applyAlignment="1">
      <alignment horizontal="center"/>
    </xf>
    <xf numFmtId="0" fontId="4" fillId="0" borderId="58" xfId="0" applyFont="1" applyBorder="1" applyAlignment="1">
      <alignment horizontal="center"/>
    </xf>
    <xf numFmtId="0" fontId="1" fillId="0" borderId="0" xfId="0" applyFont="1" applyFill="1"/>
    <xf numFmtId="0" fontId="1" fillId="0" borderId="0" xfId="0" applyFont="1" applyFill="1" applyAlignment="1">
      <alignment horizontal="left"/>
    </xf>
    <xf numFmtId="0" fontId="6" fillId="0" borderId="66" xfId="0" applyFont="1" applyBorder="1" applyAlignment="1">
      <alignment horizontal="right"/>
    </xf>
    <xf numFmtId="0" fontId="6" fillId="0" borderId="76" xfId="0" applyFont="1" applyBorder="1" applyAlignment="1">
      <alignment horizontal="right"/>
    </xf>
    <xf numFmtId="0" fontId="6" fillId="0" borderId="24" xfId="0" applyFont="1" applyBorder="1" applyAlignment="1">
      <alignment horizontal="right"/>
    </xf>
    <xf numFmtId="0" fontId="7" fillId="0" borderId="34" xfId="0" applyFont="1" applyBorder="1"/>
    <xf numFmtId="0" fontId="6" fillId="0" borderId="11" xfId="0" applyFont="1" applyBorder="1"/>
    <xf numFmtId="3" fontId="6" fillId="0" borderId="62" xfId="0" applyNumberFormat="1" applyFont="1" applyBorder="1" applyAlignment="1">
      <alignment horizontal="right"/>
    </xf>
    <xf numFmtId="3" fontId="6" fillId="0" borderId="43" xfId="0" applyNumberFormat="1" applyFont="1" applyBorder="1" applyAlignment="1">
      <alignment horizontal="right"/>
    </xf>
    <xf numFmtId="0" fontId="7" fillId="0" borderId="35" xfId="0" applyFont="1" applyBorder="1"/>
    <xf numFmtId="3" fontId="7" fillId="0" borderId="0" xfId="0" applyNumberFormat="1" applyFont="1" applyAlignment="1">
      <alignment horizontal="right"/>
    </xf>
    <xf numFmtId="3" fontId="7" fillId="0" borderId="27" xfId="0" applyNumberFormat="1" applyFont="1" applyBorder="1" applyAlignment="1">
      <alignment horizontal="right"/>
    </xf>
    <xf numFmtId="0" fontId="7" fillId="0" borderId="10" xfId="0" applyFont="1" applyBorder="1"/>
    <xf numFmtId="0" fontId="7" fillId="0" borderId="11" xfId="0" applyFont="1" applyBorder="1"/>
    <xf numFmtId="3" fontId="7" fillId="0" borderId="62" xfId="0" applyNumberFormat="1" applyFont="1" applyBorder="1" applyAlignment="1">
      <alignment horizontal="right"/>
    </xf>
    <xf numFmtId="0" fontId="7" fillId="0" borderId="44" xfId="0" applyFont="1" applyBorder="1"/>
    <xf numFmtId="0" fontId="7" fillId="0" borderId="45" xfId="0" applyFont="1" applyBorder="1"/>
    <xf numFmtId="0" fontId="5" fillId="0" borderId="30" xfId="0" applyFont="1" applyBorder="1"/>
    <xf numFmtId="0" fontId="7" fillId="0" borderId="7" xfId="0" applyFont="1" applyBorder="1"/>
    <xf numFmtId="0" fontId="6" fillId="0" borderId="57" xfId="0" applyFont="1" applyBorder="1"/>
    <xf numFmtId="3" fontId="6" fillId="0" borderId="56" xfId="0" applyNumberFormat="1" applyFont="1" applyBorder="1" applyAlignment="1">
      <alignment horizontal="right"/>
    </xf>
    <xf numFmtId="0" fontId="4" fillId="0" borderId="27" xfId="0" applyFont="1" applyBorder="1"/>
    <xf numFmtId="0" fontId="1" fillId="0" borderId="0" xfId="0" applyFont="1" applyFill="1" applyAlignment="1">
      <alignment horizontal="left" vertical="center"/>
    </xf>
    <xf numFmtId="168" fontId="1" fillId="0" borderId="15" xfId="18" applyNumberFormat="1" applyFont="1" applyFill="1" applyBorder="1" applyAlignment="1">
      <alignment horizontal="right" wrapText="1"/>
    </xf>
    <xf numFmtId="165" fontId="5" fillId="0" borderId="16" xfId="15" applyNumberFormat="1" applyFont="1" applyFill="1" applyBorder="1" applyAlignment="1">
      <alignment horizontal="right"/>
    </xf>
    <xf numFmtId="168" fontId="5" fillId="0" borderId="58" xfId="18" applyNumberFormat="1" applyFont="1" applyFill="1" applyBorder="1" applyAlignment="1">
      <alignment horizontal="right" wrapText="1"/>
    </xf>
    <xf numFmtId="177" fontId="5" fillId="0" borderId="58" xfId="0" applyNumberFormat="1" applyFont="1" applyBorder="1" applyAlignment="1">
      <alignment horizontal="right" wrapText="1"/>
    </xf>
    <xf numFmtId="177" fontId="5" fillId="0" borderId="57" xfId="0" applyNumberFormat="1" applyFont="1" applyBorder="1" applyAlignment="1">
      <alignment horizontal="right" wrapText="1"/>
    </xf>
    <xf numFmtId="168" fontId="5" fillId="0" borderId="19" xfId="18" applyNumberFormat="1" applyFont="1" applyFill="1" applyBorder="1" applyAlignment="1">
      <alignment horizontal="right" wrapText="1"/>
    </xf>
    <xf numFmtId="165" fontId="5" fillId="0" borderId="20" xfId="15" applyNumberFormat="1" applyFont="1" applyFill="1" applyBorder="1" applyAlignment="1">
      <alignment horizontal="right"/>
    </xf>
    <xf numFmtId="9" fontId="4" fillId="0" borderId="20" xfId="0" applyNumberFormat="1" applyFont="1" applyBorder="1"/>
    <xf numFmtId="9" fontId="4" fillId="0" borderId="19" xfId="0" applyNumberFormat="1" applyFont="1" applyBorder="1"/>
    <xf numFmtId="3" fontId="4" fillId="0" borderId="19" xfId="0" applyNumberFormat="1" applyFont="1" applyBorder="1"/>
    <xf numFmtId="0" fontId="5" fillId="0" borderId="0" xfId="22" applyFont="1" applyAlignment="1">
      <alignment horizontal="left" vertical="center"/>
      <protection/>
    </xf>
    <xf numFmtId="0" fontId="33" fillId="0" borderId="0" xfId="27" applyFont="1" applyFill="1" applyAlignment="1">
      <alignment horizontal="left" vertical="center"/>
      <protection/>
    </xf>
    <xf numFmtId="0" fontId="34" fillId="0" borderId="0" xfId="0" applyFont="1" applyFill="1"/>
    <xf numFmtId="0" fontId="35" fillId="0" borderId="0" xfId="0" applyFont="1" applyFill="1" applyAlignment="1">
      <alignment wrapText="1"/>
    </xf>
    <xf numFmtId="0" fontId="36" fillId="0" borderId="0" xfId="0" applyFont="1" applyFill="1" applyAlignment="1">
      <alignment wrapText="1"/>
    </xf>
    <xf numFmtId="0" fontId="34" fillId="0" borderId="0" xfId="0" applyFont="1" applyFill="1" applyAlignment="1">
      <alignment wrapText="1"/>
    </xf>
    <xf numFmtId="0" fontId="37" fillId="0" borderId="0" xfId="0" applyFont="1" applyFill="1"/>
    <xf numFmtId="0" fontId="13" fillId="0" borderId="0" xfId="0" applyFont="1" applyAlignment="1">
      <alignment vertical="top"/>
    </xf>
    <xf numFmtId="0" fontId="4" fillId="0" borderId="43" xfId="0" applyFont="1" applyBorder="1" applyAlignment="1">
      <alignment horizontal="center" wrapText="1"/>
    </xf>
    <xf numFmtId="0" fontId="4" fillId="0" borderId="32" xfId="0" applyFont="1" applyBorder="1" applyAlignment="1">
      <alignment horizontal="center" wrapText="1"/>
    </xf>
    <xf numFmtId="0" fontId="4" fillId="0" borderId="31" xfId="0" applyFont="1" applyBorder="1" applyAlignment="1">
      <alignment horizontal="center"/>
    </xf>
    <xf numFmtId="0" fontId="4" fillId="0" borderId="32" xfId="0" applyFont="1" applyBorder="1" applyAlignment="1">
      <alignment horizontal="center"/>
    </xf>
    <xf numFmtId="3" fontId="7" fillId="0" borderId="48" xfId="0" applyNumberFormat="1" applyFont="1" applyBorder="1" applyAlignment="1">
      <alignment horizontal="right"/>
    </xf>
    <xf numFmtId="0" fontId="5" fillId="0" borderId="48" xfId="0" applyFont="1" applyBorder="1" applyAlignment="1">
      <alignment horizontal="right"/>
    </xf>
    <xf numFmtId="0" fontId="5" fillId="0" borderId="0" xfId="0" applyNumberFormat="1" applyFont="1"/>
    <xf numFmtId="1" fontId="4" fillId="0" borderId="74" xfId="0" applyNumberFormat="1" applyFont="1" applyFill="1" applyBorder="1" applyAlignment="1">
      <alignment horizontal="right"/>
    </xf>
    <xf numFmtId="1" fontId="4" fillId="0" borderId="33" xfId="0" applyNumberFormat="1" applyFont="1" applyFill="1" applyBorder="1" applyAlignment="1">
      <alignment horizontal="right"/>
    </xf>
    <xf numFmtId="3" fontId="5" fillId="0" borderId="61" xfId="0" applyNumberFormat="1" applyFont="1" applyFill="1" applyBorder="1"/>
    <xf numFmtId="3" fontId="5" fillId="0" borderId="29" xfId="0" applyNumberFormat="1" applyFont="1" applyFill="1" applyBorder="1"/>
    <xf numFmtId="3" fontId="5" fillId="0" borderId="46" xfId="0" applyNumberFormat="1" applyFont="1" applyBorder="1"/>
    <xf numFmtId="3" fontId="4" fillId="0" borderId="76" xfId="0" applyNumberFormat="1" applyFont="1" applyBorder="1"/>
    <xf numFmtId="174" fontId="1" fillId="0" borderId="15" xfId="22" applyNumberFormat="1" applyFont="1" applyBorder="1" applyAlignment="1">
      <alignment horizontal="right"/>
      <protection/>
    </xf>
    <xf numFmtId="174" fontId="1" fillId="0" borderId="16" xfId="22" applyNumberFormat="1" applyFont="1" applyBorder="1" applyAlignment="1">
      <alignment horizontal="right"/>
      <protection/>
    </xf>
    <xf numFmtId="174" fontId="20" fillId="0" borderId="45" xfId="22" applyNumberFormat="1" applyFont="1" applyBorder="1" applyAlignment="1">
      <alignment horizontal="right"/>
      <protection/>
    </xf>
    <xf numFmtId="174" fontId="20" fillId="0" borderId="15" xfId="22" applyNumberFormat="1" applyFont="1" applyBorder="1" applyAlignment="1">
      <alignment horizontal="right"/>
      <protection/>
    </xf>
    <xf numFmtId="174" fontId="20" fillId="0" borderId="16" xfId="22" applyNumberFormat="1" applyFont="1" applyBorder="1" applyAlignment="1">
      <alignment horizontal="right"/>
      <protection/>
    </xf>
    <xf numFmtId="0" fontId="1" fillId="0" borderId="15" xfId="15" applyNumberFormat="1" applyFont="1" applyBorder="1" applyAlignment="1">
      <alignment horizontal="right"/>
    </xf>
    <xf numFmtId="0" fontId="1" fillId="0" borderId="16" xfId="15" applyNumberFormat="1" applyFont="1" applyBorder="1" applyAlignment="1">
      <alignment horizontal="right"/>
    </xf>
    <xf numFmtId="166" fontId="1" fillId="0" borderId="15" xfId="15" applyNumberFormat="1" applyFont="1" applyBorder="1" applyAlignment="1">
      <alignment horizontal="right"/>
    </xf>
    <xf numFmtId="0" fontId="20" fillId="0" borderId="19" xfId="15" applyNumberFormat="1" applyFont="1" applyBorder="1" applyAlignment="1">
      <alignment horizontal="right"/>
    </xf>
    <xf numFmtId="0" fontId="20" fillId="0" borderId="20" xfId="15" applyNumberFormat="1" applyFont="1" applyBorder="1" applyAlignment="1">
      <alignment horizontal="right"/>
    </xf>
    <xf numFmtId="175" fontId="5" fillId="0" borderId="61" xfId="22" applyNumberFormat="1" applyFont="1" applyBorder="1" applyAlignment="1">
      <alignment horizontal="right"/>
      <protection/>
    </xf>
    <xf numFmtId="175" fontId="5" fillId="0" borderId="60" xfId="22" applyNumberFormat="1" applyFont="1" applyBorder="1" applyAlignment="1">
      <alignment horizontal="right"/>
      <protection/>
    </xf>
    <xf numFmtId="175" fontId="4" fillId="0" borderId="61" xfId="22" applyNumberFormat="1" applyFont="1" applyBorder="1" applyAlignment="1">
      <alignment horizontal="right" vertical="center"/>
      <protection/>
    </xf>
    <xf numFmtId="175" fontId="4" fillId="0" borderId="60" xfId="22" applyNumberFormat="1" applyFont="1" applyBorder="1" applyAlignment="1">
      <alignment horizontal="right" vertical="center"/>
      <protection/>
    </xf>
    <xf numFmtId="176" fontId="1" fillId="0" borderId="15" xfId="26" applyNumberFormat="1" applyFont="1" applyFill="1" applyBorder="1" applyAlignment="1">
      <alignment horizontal="right" indent="1"/>
    </xf>
    <xf numFmtId="176" fontId="1" fillId="0" borderId="19" xfId="26" applyNumberFormat="1" applyFont="1" applyFill="1" applyBorder="1" applyAlignment="1">
      <alignment horizontal="right" indent="1"/>
    </xf>
    <xf numFmtId="165" fontId="5" fillId="0" borderId="20" xfId="15" applyNumberFormat="1" applyFont="1" applyFill="1" applyBorder="1" applyAlignment="1">
      <alignment horizontal="right" indent="1"/>
    </xf>
    <xf numFmtId="176" fontId="1" fillId="0" borderId="45" xfId="26" applyNumberFormat="1" applyFont="1" applyFill="1" applyBorder="1" applyAlignment="1">
      <alignment horizontal="right" indent="1"/>
    </xf>
    <xf numFmtId="166" fontId="0" fillId="0" borderId="47" xfId="0" applyNumberFormat="1" applyBorder="1"/>
    <xf numFmtId="0" fontId="4" fillId="0" borderId="44" xfId="0" applyFont="1" applyBorder="1" applyAlignment="1">
      <alignment horizontal="left" vertical="top" wrapText="1"/>
    </xf>
    <xf numFmtId="0" fontId="5" fillId="0" borderId="15" xfId="0" applyFont="1" applyBorder="1" applyAlignment="1">
      <alignment horizontal="left"/>
    </xf>
    <xf numFmtId="175" fontId="5" fillId="0" borderId="45" xfId="0" applyNumberFormat="1" applyFont="1" applyBorder="1" applyAlignment="1">
      <alignment horizontal="right"/>
    </xf>
    <xf numFmtId="3" fontId="5" fillId="0" borderId="47" xfId="0" applyNumberFormat="1" applyFont="1" applyBorder="1" applyAlignment="1">
      <alignment horizontal="right"/>
    </xf>
    <xf numFmtId="0" fontId="4" fillId="0" borderId="34"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xf>
    <xf numFmtId="3" fontId="4" fillId="0" borderId="45" xfId="0" applyNumberFormat="1" applyFont="1" applyBorder="1" applyAlignment="1">
      <alignment horizontal="right"/>
    </xf>
    <xf numFmtId="175" fontId="4" fillId="0" borderId="45" xfId="0" applyNumberFormat="1" applyFont="1" applyBorder="1" applyAlignment="1">
      <alignment horizontal="right"/>
    </xf>
    <xf numFmtId="3" fontId="4" fillId="0" borderId="47" xfId="0" applyNumberFormat="1" applyFont="1" applyBorder="1" applyAlignment="1">
      <alignment horizontal="right"/>
    </xf>
    <xf numFmtId="175" fontId="5" fillId="0" borderId="15" xfId="0" applyNumberFormat="1" applyFont="1" applyBorder="1"/>
    <xf numFmtId="0" fontId="4" fillId="0" borderId="44" xfId="0" applyFont="1" applyBorder="1" applyAlignment="1">
      <alignment horizontal="left" vertical="top"/>
    </xf>
    <xf numFmtId="0" fontId="4" fillId="0" borderId="34" xfId="0" applyFont="1" applyBorder="1" applyAlignment="1">
      <alignment horizontal="left" vertical="top"/>
    </xf>
    <xf numFmtId="0" fontId="4" fillId="0" borderId="7" xfId="0" applyFont="1" applyBorder="1" applyAlignment="1">
      <alignment horizontal="left" vertical="top"/>
    </xf>
    <xf numFmtId="0" fontId="4" fillId="0" borderId="19" xfId="0" applyFont="1" applyBorder="1" applyAlignment="1">
      <alignment horizontal="left"/>
    </xf>
    <xf numFmtId="3" fontId="4" fillId="0" borderId="19" xfId="0" applyNumberFormat="1" applyFont="1" applyBorder="1" applyAlignment="1">
      <alignment horizontal="right"/>
    </xf>
    <xf numFmtId="175" fontId="4" fillId="0" borderId="19" xfId="0" applyNumberFormat="1" applyFont="1" applyBorder="1" applyAlignment="1">
      <alignment horizontal="right"/>
    </xf>
    <xf numFmtId="3" fontId="4" fillId="0" borderId="20" xfId="0" applyNumberFormat="1" applyFont="1" applyBorder="1" applyAlignment="1">
      <alignment horizontal="right"/>
    </xf>
    <xf numFmtId="0" fontId="5" fillId="0" borderId="28" xfId="0" applyFont="1" applyBorder="1"/>
    <xf numFmtId="0" fontId="4" fillId="0" borderId="22" xfId="0" applyFont="1" applyBorder="1"/>
    <xf numFmtId="3" fontId="4" fillId="0" borderId="67" xfId="0" applyNumberFormat="1" applyFont="1" applyBorder="1"/>
    <xf numFmtId="3" fontId="4" fillId="0" borderId="39" xfId="0" applyNumberFormat="1" applyFont="1" applyBorder="1"/>
    <xf numFmtId="3" fontId="5" fillId="0" borderId="44" xfId="0" applyNumberFormat="1" applyFont="1" applyBorder="1"/>
    <xf numFmtId="3" fontId="4" fillId="0" borderId="68" xfId="0" applyNumberFormat="1" applyFont="1" applyBorder="1"/>
    <xf numFmtId="3" fontId="4" fillId="0" borderId="7" xfId="0" applyNumberFormat="1" applyFont="1" applyBorder="1"/>
    <xf numFmtId="3" fontId="4" fillId="0" borderId="9" xfId="0" applyNumberFormat="1" applyFont="1" applyBorder="1"/>
    <xf numFmtId="3" fontId="5" fillId="0" borderId="54" xfId="0" applyNumberFormat="1" applyFont="1" applyBorder="1"/>
    <xf numFmtId="3" fontId="4" fillId="0" borderId="52" xfId="0" applyNumberFormat="1" applyFont="1" applyBorder="1"/>
    <xf numFmtId="6" fontId="5" fillId="0" borderId="7" xfId="0" applyNumberFormat="1" applyFont="1" applyBorder="1"/>
    <xf numFmtId="3" fontId="5" fillId="0" borderId="18" xfId="0" applyNumberFormat="1" applyFont="1" applyBorder="1"/>
    <xf numFmtId="0" fontId="5" fillId="0" borderId="7" xfId="0" applyFont="1" applyBorder="1"/>
    <xf numFmtId="3" fontId="5" fillId="0" borderId="10" xfId="0" applyNumberFormat="1" applyFont="1" applyBorder="1"/>
    <xf numFmtId="0" fontId="4" fillId="0" borderId="18" xfId="0" applyFont="1" applyBorder="1" applyAlignment="1">
      <alignment horizontal="center" wrapText="1"/>
    </xf>
    <xf numFmtId="0" fontId="4" fillId="0" borderId="20" xfId="0" applyFont="1" applyBorder="1" applyAlignment="1">
      <alignment horizontal="center" wrapText="1"/>
    </xf>
    <xf numFmtId="165" fontId="5" fillId="0" borderId="61" xfId="15" applyNumberFormat="1" applyFont="1" applyBorder="1"/>
    <xf numFmtId="0" fontId="6" fillId="0" borderId="22" xfId="0" applyFont="1" applyBorder="1"/>
    <xf numFmtId="0" fontId="6" fillId="0" borderId="24" xfId="0" applyFont="1" applyBorder="1"/>
    <xf numFmtId="0" fontId="8" fillId="3" borderId="3" xfId="0" applyFont="1" applyFill="1" applyBorder="1" applyAlignment="1">
      <alignment horizontal="center" vertical="center" textRotation="90" wrapText="1"/>
    </xf>
    <xf numFmtId="0" fontId="8" fillId="3" borderId="0" xfId="0" applyFont="1" applyFill="1" applyAlignment="1">
      <alignment horizontal="center" vertical="center" textRotation="90" wrapText="1"/>
    </xf>
    <xf numFmtId="0" fontId="8" fillId="3" borderId="21" xfId="0" applyFont="1" applyFill="1" applyBorder="1" applyAlignment="1">
      <alignment horizontal="center" vertical="center" textRotation="90" wrapText="1"/>
    </xf>
    <xf numFmtId="0" fontId="7" fillId="0" borderId="26" xfId="0" applyFont="1" applyBorder="1" applyAlignment="1">
      <alignment vertical="top"/>
    </xf>
    <xf numFmtId="0" fontId="7" fillId="0" borderId="38" xfId="0" applyFont="1" applyBorder="1" applyAlignment="1">
      <alignment vertical="top"/>
    </xf>
    <xf numFmtId="0" fontId="4" fillId="2" borderId="32" xfId="0" applyFont="1" applyFill="1" applyBorder="1" applyAlignment="1">
      <alignment horizontal="center" wrapText="1"/>
    </xf>
    <xf numFmtId="0" fontId="4" fillId="2" borderId="33" xfId="0" applyFont="1" applyFill="1" applyBorder="1" applyAlignment="1">
      <alignment horizontal="center" wrapText="1"/>
    </xf>
    <xf numFmtId="0" fontId="4" fillId="0" borderId="41" xfId="0" applyFont="1" applyBorder="1" applyAlignment="1">
      <alignment horizontal="center"/>
    </xf>
    <xf numFmtId="0" fontId="4" fillId="0" borderId="62" xfId="0" applyFont="1" applyBorder="1" applyAlignment="1">
      <alignment horizontal="center"/>
    </xf>
    <xf numFmtId="0" fontId="4" fillId="0" borderId="48" xfId="0" applyFont="1" applyBorder="1" applyAlignment="1">
      <alignment horizontal="center"/>
    </xf>
    <xf numFmtId="0" fontId="4" fillId="0" borderId="0" xfId="0" applyFont="1" applyAlignment="1">
      <alignment horizontal="left" vertical="center" wrapText="1"/>
    </xf>
    <xf numFmtId="0" fontId="6" fillId="0" borderId="23" xfId="0" applyFont="1" applyBorder="1"/>
    <xf numFmtId="0" fontId="4" fillId="0" borderId="73" xfId="0" applyFont="1" applyBorder="1" applyAlignment="1">
      <alignment horizontal="center" wrapText="1"/>
    </xf>
    <xf numFmtId="0" fontId="4" fillId="0" borderId="43" xfId="0" applyFont="1" applyBorder="1" applyAlignment="1">
      <alignment horizontal="center" wrapText="1"/>
    </xf>
    <xf numFmtId="0" fontId="4" fillId="0" borderId="2" xfId="0" applyFont="1" applyBorder="1" applyAlignment="1">
      <alignment horizontal="left" wrapText="1"/>
    </xf>
    <xf numFmtId="0" fontId="4" fillId="0" borderId="55" xfId="0" applyFont="1" applyBorder="1" applyAlignment="1">
      <alignment horizontal="left" wrapText="1"/>
    </xf>
    <xf numFmtId="0" fontId="4" fillId="0" borderId="37" xfId="0" applyFont="1" applyBorder="1" applyAlignment="1">
      <alignment horizontal="center"/>
    </xf>
    <xf numFmtId="0" fontId="4" fillId="0" borderId="8" xfId="0" applyFont="1" applyBorder="1" applyAlignment="1">
      <alignment horizontal="center"/>
    </xf>
    <xf numFmtId="1" fontId="5" fillId="0" borderId="64" xfId="0" applyNumberFormat="1" applyFont="1" applyBorder="1" applyAlignment="1">
      <alignment horizontal="center"/>
    </xf>
    <xf numFmtId="1" fontId="5" fillId="0" borderId="10" xfId="0" applyNumberFormat="1" applyFont="1" applyBorder="1" applyAlignment="1">
      <alignment horizontal="center"/>
    </xf>
    <xf numFmtId="0" fontId="4" fillId="0" borderId="61" xfId="0" applyFont="1" applyBorder="1" applyAlignment="1">
      <alignment horizontal="center"/>
    </xf>
    <xf numFmtId="0" fontId="4" fillId="0" borderId="60" xfId="0" applyFont="1" applyBorder="1" applyAlignment="1">
      <alignment horizontal="center"/>
    </xf>
    <xf numFmtId="0" fontId="4" fillId="0" borderId="30" xfId="0" applyFont="1" applyBorder="1" applyAlignment="1">
      <alignment horizontal="center"/>
    </xf>
    <xf numFmtId="0" fontId="4" fillId="0" borderId="74" xfId="0" applyFont="1" applyBorder="1" applyAlignment="1">
      <alignment horizontal="center" vertical="center"/>
    </xf>
    <xf numFmtId="0" fontId="4" fillId="0" borderId="43" xfId="0" applyFont="1" applyBorder="1" applyAlignment="1">
      <alignment horizontal="center" vertical="center"/>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71" xfId="0" applyFont="1" applyBorder="1" applyAlignment="1">
      <alignment horizontal="center" vertic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2" borderId="10"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64" xfId="0" applyFont="1" applyFill="1" applyBorder="1" applyAlignment="1">
      <alignment horizontal="center" vertical="top" wrapText="1"/>
    </xf>
    <xf numFmtId="0" fontId="4" fillId="2" borderId="7" xfId="0" applyFont="1" applyFill="1" applyBorder="1" applyAlignment="1">
      <alignment horizontal="center" vertical="top" wrapText="1"/>
    </xf>
    <xf numFmtId="0" fontId="17" fillId="0" borderId="63" xfId="0" applyFont="1" applyBorder="1" applyAlignment="1">
      <alignment horizontal="center" wrapText="1"/>
    </xf>
    <xf numFmtId="0" fontId="17" fillId="0" borderId="9" xfId="0" applyFont="1" applyBorder="1" applyAlignment="1">
      <alignment horizontal="center" wrapText="1"/>
    </xf>
    <xf numFmtId="0" fontId="4" fillId="0" borderId="4" xfId="0" applyFont="1" applyBorder="1" applyAlignment="1">
      <alignment horizontal="center" wrapText="1"/>
    </xf>
    <xf numFmtId="0" fontId="4" fillId="0" borderId="53" xfId="0" applyFont="1" applyBorder="1" applyAlignment="1">
      <alignment horizontal="center"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59" xfId="0" applyFont="1" applyBorder="1" applyAlignment="1">
      <alignment horizontal="center" wrapText="1"/>
    </xf>
    <xf numFmtId="0" fontId="4" fillId="0" borderId="71" xfId="0" applyFont="1" applyBorder="1" applyAlignment="1">
      <alignment horizontal="center"/>
    </xf>
    <xf numFmtId="0" fontId="4" fillId="0" borderId="74" xfId="0" applyFont="1" applyBorder="1" applyAlignment="1">
      <alignment horizontal="center"/>
    </xf>
    <xf numFmtId="0" fontId="4" fillId="0" borderId="43"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59" xfId="0" applyFont="1" applyBorder="1" applyAlignment="1">
      <alignment horizontal="center"/>
    </xf>
    <xf numFmtId="49" fontId="5" fillId="0" borderId="71" xfId="0" applyNumberFormat="1" applyFont="1" applyBorder="1" applyAlignment="1">
      <alignment horizontal="center"/>
    </xf>
    <xf numFmtId="49" fontId="5" fillId="0" borderId="74" xfId="0" applyNumberFormat="1" applyFont="1" applyBorder="1" applyAlignment="1">
      <alignment horizontal="center"/>
    </xf>
    <xf numFmtId="49" fontId="5" fillId="0" borderId="43" xfId="0" applyNumberFormat="1" applyFont="1" applyBorder="1" applyAlignment="1">
      <alignment horizontal="center"/>
    </xf>
    <xf numFmtId="0" fontId="7" fillId="0" borderId="44" xfId="0" applyFont="1" applyBorder="1" applyAlignment="1">
      <alignment horizontal="left" vertical="center" wrapText="1"/>
    </xf>
    <xf numFmtId="0" fontId="7" fillId="0" borderId="34" xfId="0" applyFont="1" applyBorder="1" applyAlignment="1">
      <alignment horizontal="left" vertical="center" wrapText="1"/>
    </xf>
    <xf numFmtId="0" fontId="7" fillId="0" borderId="10" xfId="0" applyFont="1" applyBorder="1" applyAlignment="1">
      <alignment horizontal="left" vertical="center" wrapText="1"/>
    </xf>
    <xf numFmtId="0" fontId="20" fillId="0" borderId="18" xfId="22" applyFont="1" applyBorder="1" applyAlignment="1">
      <alignment horizontal="left"/>
      <protection/>
    </xf>
    <xf numFmtId="0" fontId="20" fillId="0" borderId="19" xfId="22" applyFont="1" applyBorder="1" applyAlignment="1">
      <alignment horizontal="left"/>
      <protection/>
    </xf>
    <xf numFmtId="16" fontId="20" fillId="0" borderId="31" xfId="22" applyNumberFormat="1" applyFont="1" applyBorder="1" applyAlignment="1" quotePrefix="1">
      <alignment horizontal="center"/>
      <protection/>
    </xf>
    <xf numFmtId="16" fontId="20" fillId="0" borderId="32" xfId="22" applyNumberFormat="1" applyFont="1" applyBorder="1" applyAlignment="1" quotePrefix="1">
      <alignment horizontal="center"/>
      <protection/>
    </xf>
    <xf numFmtId="0" fontId="1" fillId="0" borderId="14" xfId="22" applyFont="1" applyBorder="1" applyAlignment="1">
      <alignment horizontal="left"/>
      <protection/>
    </xf>
    <xf numFmtId="0" fontId="1" fillId="0" borderId="15" xfId="22" applyFont="1" applyBorder="1" applyAlignment="1">
      <alignment horizontal="left"/>
      <protection/>
    </xf>
    <xf numFmtId="173" fontId="20" fillId="0" borderId="61" xfId="22" applyNumberFormat="1" applyFont="1" applyBorder="1" applyAlignment="1">
      <alignment horizontal="center"/>
      <protection/>
    </xf>
    <xf numFmtId="173" fontId="20" fillId="0" borderId="60" xfId="22" applyNumberFormat="1" applyFont="1" applyBorder="1" applyAlignment="1">
      <alignment horizontal="center"/>
      <protection/>
    </xf>
    <xf numFmtId="173" fontId="20" fillId="0" borderId="78" xfId="22" applyNumberFormat="1" applyFont="1" applyBorder="1" applyAlignment="1">
      <alignment horizontal="center"/>
      <protection/>
    </xf>
    <xf numFmtId="0" fontId="20" fillId="0" borderId="14" xfId="22" applyFont="1" applyBorder="1" applyAlignment="1">
      <alignment horizontal="left"/>
      <protection/>
    </xf>
    <xf numFmtId="0" fontId="20" fillId="0" borderId="15" xfId="22" applyFont="1" applyBorder="1" applyAlignment="1">
      <alignment horizontal="left"/>
      <protection/>
    </xf>
    <xf numFmtId="0" fontId="20" fillId="0" borderId="32" xfId="0" applyFont="1" applyBorder="1" applyAlignment="1">
      <alignment horizontal="center"/>
    </xf>
    <xf numFmtId="0" fontId="20" fillId="0" borderId="33" xfId="0" applyFont="1" applyBorder="1" applyAlignment="1">
      <alignment horizontal="center"/>
    </xf>
    <xf numFmtId="0" fontId="20" fillId="0" borderId="71" xfId="0" applyFont="1" applyBorder="1" applyAlignment="1">
      <alignment horizontal="center"/>
    </xf>
    <xf numFmtId="0" fontId="20" fillId="0" borderId="74" xfId="0" applyFont="1" applyBorder="1" applyAlignment="1">
      <alignment horizontal="center"/>
    </xf>
    <xf numFmtId="0" fontId="20" fillId="0" borderId="43" xfId="0" applyFont="1" applyBorder="1" applyAlignment="1">
      <alignment horizontal="center"/>
    </xf>
    <xf numFmtId="0" fontId="0" fillId="0" borderId="68" xfId="0" applyBorder="1" applyAlignment="1">
      <alignment horizontal="center"/>
    </xf>
    <xf numFmtId="0" fontId="0" fillId="0" borderId="66" xfId="0" applyBorder="1" applyAlignment="1">
      <alignment horizontal="center"/>
    </xf>
    <xf numFmtId="0" fontId="0" fillId="0" borderId="65" xfId="0" applyBorder="1" applyAlignment="1">
      <alignment horizontal="center"/>
    </xf>
    <xf numFmtId="0" fontId="5" fillId="0" borderId="0" xfId="22" applyFont="1" applyAlignment="1">
      <alignment horizontal="left" vertical="top" wrapText="1"/>
      <protection/>
    </xf>
    <xf numFmtId="0" fontId="20" fillId="0" borderId="61" xfId="22" applyFont="1" applyBorder="1" applyAlignment="1">
      <alignment horizontal="center" vertical="center"/>
      <protection/>
    </xf>
    <xf numFmtId="0" fontId="20" fillId="0" borderId="60" xfId="22" applyFont="1" applyBorder="1" applyAlignment="1">
      <alignment horizontal="center" vertical="center"/>
      <protection/>
    </xf>
    <xf numFmtId="0" fontId="20" fillId="0" borderId="78" xfId="22" applyFont="1" applyBorder="1" applyAlignment="1">
      <alignment horizontal="center" vertical="center"/>
      <protection/>
    </xf>
    <xf numFmtId="0" fontId="20" fillId="0" borderId="0" xfId="22" applyFont="1" applyAlignment="1">
      <alignment horizontal="center" vertical="center"/>
      <protection/>
    </xf>
    <xf numFmtId="0" fontId="20" fillId="0" borderId="27" xfId="22" applyFont="1" applyBorder="1" applyAlignment="1">
      <alignment horizontal="center" vertical="center"/>
      <protection/>
    </xf>
    <xf numFmtId="0" fontId="1" fillId="0" borderId="1" xfId="21" applyBorder="1" applyAlignment="1">
      <alignment horizontal="center"/>
      <protection/>
    </xf>
    <xf numFmtId="0" fontId="1" fillId="0" borderId="6" xfId="21" applyBorder="1" applyAlignment="1">
      <alignment horizontal="center"/>
      <protection/>
    </xf>
    <xf numFmtId="0" fontId="20" fillId="0" borderId="22" xfId="21" applyFont="1" applyBorder="1" applyAlignment="1">
      <alignment horizontal="center"/>
      <protection/>
    </xf>
    <xf numFmtId="0" fontId="20" fillId="0" borderId="23" xfId="21" applyFont="1" applyBorder="1" applyAlignment="1">
      <alignment horizontal="center"/>
      <protection/>
    </xf>
    <xf numFmtId="0" fontId="20" fillId="0" borderId="24" xfId="21" applyFont="1" applyBorder="1" applyAlignment="1">
      <alignment horizontal="center"/>
      <protection/>
    </xf>
    <xf numFmtId="0" fontId="20" fillId="0" borderId="73" xfId="21" applyFont="1" applyBorder="1" applyAlignment="1">
      <alignment horizontal="center" vertical="center" wrapText="1"/>
      <protection/>
    </xf>
    <xf numFmtId="0" fontId="20" fillId="0" borderId="59" xfId="21" applyFont="1" applyBorder="1" applyAlignment="1">
      <alignment horizontal="center" vertical="center" wrapText="1"/>
      <protection/>
    </xf>
    <xf numFmtId="0" fontId="20" fillId="0" borderId="71" xfId="21" applyFont="1" applyBorder="1" applyAlignment="1">
      <alignment horizontal="center" vertical="center" wrapText="1"/>
      <protection/>
    </xf>
    <xf numFmtId="0" fontId="20" fillId="0" borderId="74" xfId="21" applyFont="1" applyBorder="1" applyAlignment="1">
      <alignment horizontal="center" vertical="center" wrapText="1"/>
      <protection/>
    </xf>
    <xf numFmtId="0" fontId="20" fillId="0" borderId="43" xfId="21" applyFont="1" applyBorder="1" applyAlignment="1">
      <alignment horizontal="center" vertical="center" wrapText="1"/>
      <protection/>
    </xf>
    <xf numFmtId="0" fontId="5" fillId="0" borderId="1" xfId="0" applyFont="1" applyBorder="1" applyAlignment="1">
      <alignment horizontal="center"/>
    </xf>
    <xf numFmtId="0" fontId="5" fillId="0" borderId="6"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cellXfs>
  <cellStyles count="14">
    <cellStyle name="Normal" xfId="0"/>
    <cellStyle name="Percent" xfId="15"/>
    <cellStyle name="Currency" xfId="16"/>
    <cellStyle name="Currency [0]" xfId="17"/>
    <cellStyle name="Comma" xfId="18"/>
    <cellStyle name="Comma [0]" xfId="19"/>
    <cellStyle name="Hyperlink" xfId="20"/>
    <cellStyle name="Normal 2 18" xfId="21"/>
    <cellStyle name="Normal 7 4" xfId="22"/>
    <cellStyle name="Normal 6" xfId="23"/>
    <cellStyle name="Normal_Chapter 3 Appendix Tables" xfId="24"/>
    <cellStyle name="Comma 12" xfId="25"/>
    <cellStyle name="Comma 2" xfId="26"/>
    <cellStyle name="Normal_Book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0</xdr:rowOff>
    </xdr:from>
    <xdr:ext cx="180975" cy="228600"/>
    <xdr:sp macro="" textlink="">
      <xdr:nvSpPr>
        <xdr:cNvPr id="2" name="TextBox 1"/>
        <xdr:cNvSpPr txBox="1"/>
      </xdr:nvSpPr>
      <xdr:spPr>
        <a:xfrm>
          <a:off x="609600" y="1066800"/>
          <a:ext cx="1809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12</xdr:row>
      <xdr:rowOff>76200</xdr:rowOff>
    </xdr:from>
    <xdr:ext cx="180975" cy="219075"/>
    <xdr:sp macro="" textlink="">
      <xdr:nvSpPr>
        <xdr:cNvPr id="3" name="TextBox 2"/>
        <xdr:cNvSpPr txBox="1"/>
      </xdr:nvSpPr>
      <xdr:spPr>
        <a:xfrm>
          <a:off x="609600" y="2362200"/>
          <a:ext cx="180975"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10</xdr:row>
      <xdr:rowOff>76200</xdr:rowOff>
    </xdr:from>
    <xdr:ext cx="180975" cy="219075"/>
    <xdr:sp macro="" textlink="">
      <xdr:nvSpPr>
        <xdr:cNvPr id="4" name="TextBox 3"/>
        <xdr:cNvSpPr txBox="1"/>
      </xdr:nvSpPr>
      <xdr:spPr>
        <a:xfrm>
          <a:off x="609600" y="2038350"/>
          <a:ext cx="180975" cy="219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0</xdr:rowOff>
    </xdr:from>
    <xdr:ext cx="180975" cy="266700"/>
    <xdr:sp macro="" textlink="">
      <xdr:nvSpPr>
        <xdr:cNvPr id="2" name="TextBox 1"/>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3" name="TextBox 2"/>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4" name="TextBox 3"/>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5" name="TextBox 4"/>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6" name="TextBox 5"/>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7" name="TextBox 6"/>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8" name="TextBox 7"/>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9" name="TextBox 8"/>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10" name="TextBox 9"/>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0</xdr:rowOff>
    </xdr:from>
    <xdr:ext cx="180975" cy="266700"/>
    <xdr:sp macro="" textlink="">
      <xdr:nvSpPr>
        <xdr:cNvPr id="11" name="TextBox 10"/>
        <xdr:cNvSpPr txBox="1"/>
      </xdr:nvSpPr>
      <xdr:spPr>
        <a:xfrm>
          <a:off x="609600" y="13620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85725</xdr:rowOff>
    </xdr:from>
    <xdr:ext cx="180975" cy="266700"/>
    <xdr:sp macro="" textlink="">
      <xdr:nvSpPr>
        <xdr:cNvPr id="12" name="TextBox 11"/>
        <xdr:cNvSpPr txBox="1"/>
      </xdr:nvSpPr>
      <xdr:spPr>
        <a:xfrm>
          <a:off x="609600" y="1447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oneCellAnchor>
    <xdr:from>
      <xdr:col>1</xdr:col>
      <xdr:colOff>0</xdr:colOff>
      <xdr:row>7</xdr:row>
      <xdr:rowOff>85725</xdr:rowOff>
    </xdr:from>
    <xdr:ext cx="180975" cy="266700"/>
    <xdr:sp macro="" textlink="">
      <xdr:nvSpPr>
        <xdr:cNvPr id="13" name="TextBox 12"/>
        <xdr:cNvSpPr txBox="1"/>
      </xdr:nvSpPr>
      <xdr:spPr>
        <a:xfrm>
          <a:off x="609600" y="1447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en-NZ"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sCompile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 val="T1"/>
      <sheetName val="F2"/>
      <sheetName val="F2.1"/>
      <sheetName val="F3"/>
      <sheetName val="F4"/>
      <sheetName val="T2"/>
      <sheetName val="T3"/>
      <sheetName val="T4"/>
      <sheetName val="F5"/>
      <sheetName val="T5"/>
      <sheetName val="T6"/>
      <sheetName val="T7"/>
      <sheetName val="T7.1"/>
    </sheetNames>
    <sheetDataSet>
      <sheetData sheetId="0">
        <row r="9">
          <cell r="A9" t="str">
            <v>code</v>
          </cell>
          <cell r="B9" t="str">
            <v>where</v>
          </cell>
          <cell r="C9" t="str">
            <v>title</v>
          </cell>
          <cell r="D9" t="str">
            <v>2021/22 page number in pdf</v>
          </cell>
          <cell r="E9" t="str">
            <v>source agency / who / what</v>
          </cell>
          <cell r="F9" t="str">
            <v>status: (blank) / Have data / Prepared / Checked</v>
          </cell>
        </row>
        <row r="10">
          <cell r="A10" t="str">
            <v>F1</v>
          </cell>
          <cell r="B10" t="str">
            <v>pdf</v>
          </cell>
          <cell r="C10" t="str">
            <v>Figure 1  Outcomes of the Student Loan Scheme </v>
          </cell>
          <cell r="D10" t="str">
            <v>8 </v>
          </cell>
        </row>
        <row r="11">
          <cell r="A11" t="str">
            <v>F2</v>
          </cell>
          <cell r="B11" t="str">
            <v>pdf</v>
          </cell>
          <cell r="C11" t="str">
            <v>Figure 2  Median loan balance on leaving study </v>
          </cell>
          <cell r="D11" t="str">
            <v>11</v>
          </cell>
          <cell r="E11" t="str">
            <v>MOE / JH / IDI</v>
          </cell>
        </row>
        <row r="12">
          <cell r="A12" t="str">
            <v>F3</v>
          </cell>
          <cell r="B12" t="str">
            <v>pdf</v>
          </cell>
          <cell r="C12" t="str">
            <v>Figure 3  Median earnings of students who completed a qualification and left study 1, 5 and 10 years ago </v>
          </cell>
          <cell r="D12" t="str">
            <v>11</v>
          </cell>
          <cell r="E12" t="str">
            <v>TEC / SK</v>
          </cell>
          <cell r="F12" t="str">
            <v>H</v>
          </cell>
        </row>
        <row r="13">
          <cell r="A13" t="str">
            <v>F4</v>
          </cell>
          <cell r="B13" t="str">
            <v>pdf</v>
          </cell>
          <cell r="C13" t="str">
            <v>Figure 4  Percentage of borrowers who fully repaid each year who left study in 2003, 2007, 2011 and 2015 </v>
          </cell>
          <cell r="D13" t="str">
            <v>12</v>
          </cell>
          <cell r="E13" t="str">
            <v>MOE / JH / IDI</v>
          </cell>
        </row>
        <row r="14">
          <cell r="A14" t="str">
            <v>F5</v>
          </cell>
          <cell r="B14" t="str">
            <v>pdf</v>
          </cell>
          <cell r="C14" t="str">
            <v>Figure 5  Enrolment by domestic students in tertiary education </v>
          </cell>
          <cell r="D14" t="str">
            <v>13</v>
          </cell>
          <cell r="E14" t="str">
            <v>MOE / WS</v>
          </cell>
          <cell r="F14" t="str">
            <v>P</v>
          </cell>
        </row>
        <row r="15">
          <cell r="A15" t="str">
            <v>F6</v>
          </cell>
          <cell r="B15" t="str">
            <v>pdf</v>
          </cell>
          <cell r="C15" t="str">
            <v>Figure 6  Overall loan uptake and eligible students </v>
          </cell>
          <cell r="D15" t="str">
            <v>15</v>
          </cell>
        </row>
        <row r="16">
          <cell r="A16" t="str">
            <v>F7</v>
          </cell>
          <cell r="B16" t="str">
            <v>pdf</v>
          </cell>
          <cell r="C16" t="str">
            <v>Figure 7  Total amounts drawn by loan component </v>
          </cell>
          <cell r="D16" t="str">
            <v>15</v>
          </cell>
        </row>
        <row r="17">
          <cell r="A17" t="str">
            <v>F8</v>
          </cell>
          <cell r="B17" t="str">
            <v>pdf</v>
          </cell>
          <cell r="C17" t="str">
            <v>Figure 8  Borrowing trends since 1992 </v>
          </cell>
          <cell r="D17" t="str">
            <v>16</v>
          </cell>
        </row>
        <row r="18">
          <cell r="A18" t="str">
            <v>F9</v>
          </cell>
          <cell r="B18" t="str">
            <v>pdf</v>
          </cell>
          <cell r="C18" t="str">
            <v>Figure 9  Number of borrowers and nominal balance </v>
          </cell>
          <cell r="D18" t="str">
            <v>20</v>
          </cell>
        </row>
        <row r="19">
          <cell r="A19" t="str">
            <v>F10</v>
          </cell>
          <cell r="B19" t="str">
            <v>pdf</v>
          </cell>
          <cell r="C19" t="str">
            <v>Figure 10 Distribution of loan balances </v>
          </cell>
          <cell r="D19" t="str">
            <v>20</v>
          </cell>
        </row>
        <row r="20">
          <cell r="A20" t="str">
            <v>F11</v>
          </cell>
          <cell r="B20" t="str">
            <v>pdf</v>
          </cell>
          <cell r="C20" t="str">
            <v>Figure 11 Number of loans fully repaid </v>
          </cell>
          <cell r="D20" t="str">
            <v>23</v>
          </cell>
        </row>
        <row r="21">
          <cell r="A21" t="str">
            <v>F12</v>
          </cell>
          <cell r="B21" t="str">
            <v>pdf</v>
          </cell>
          <cell r="C21" t="str">
            <v>Figure 12 Movement in the fair value due to impairment and discount rate changes over the last five years </v>
          </cell>
          <cell r="D21" t="str">
            <v>26</v>
          </cell>
        </row>
        <row r="22">
          <cell r="A22" t="str">
            <v>F13</v>
          </cell>
          <cell r="B22" t="str">
            <v>pdf</v>
          </cell>
          <cell r="C22" t="str">
            <v>Figure 13 Lending and initial write-down on this lending </v>
          </cell>
          <cell r="D22" t="str">
            <v>27</v>
          </cell>
        </row>
        <row r="23">
          <cell r="A23" t="str">
            <v>F14</v>
          </cell>
          <cell r="B23" t="str">
            <v>pdf</v>
          </cell>
          <cell r="C23" t="str">
            <v>Figure 14 Lending and repayments </v>
          </cell>
          <cell r="D23" t="str">
            <v>28</v>
          </cell>
        </row>
        <row r="24">
          <cell r="A24" t="str">
            <v>T1</v>
          </cell>
          <cell r="B24" t="str">
            <v>pdf</v>
          </cell>
          <cell r="C24" t="str">
            <v>Table 1 Funding of tertiary education </v>
          </cell>
          <cell r="D24" t="str">
            <v>10</v>
          </cell>
          <cell r="E24" t="str">
            <v>MOE / WS</v>
          </cell>
          <cell r="F24" t="str">
            <v>P</v>
          </cell>
        </row>
        <row r="25">
          <cell r="A25" t="str">
            <v>T2</v>
          </cell>
          <cell r="B25" t="str">
            <v>pdf</v>
          </cell>
          <cell r="C25" t="str">
            <v>Table 2 Participation by domestic students in tertiary education </v>
          </cell>
          <cell r="D25" t="str">
            <v>13</v>
          </cell>
        </row>
        <row r="26">
          <cell r="A26" t="str">
            <v>T3</v>
          </cell>
          <cell r="B26" t="str">
            <v>pdf</v>
          </cell>
          <cell r="C26" t="str">
            <v>Table 3 Demographic characteristics of all active student loan borrowers </v>
          </cell>
          <cell r="D26" t="str">
            <v>14</v>
          </cell>
        </row>
        <row r="27">
          <cell r="A27" t="str">
            <v>T4</v>
          </cell>
          <cell r="B27" t="str">
            <v>pdf</v>
          </cell>
          <cell r="C27" t="str">
            <v>Table 4 Amount borrowed by loan component and sub-sector </v>
          </cell>
          <cell r="D27">
            <v>16</v>
          </cell>
          <cell r="E27" t="str">
            <v>MOE / JH / TM</v>
          </cell>
          <cell r="F27" t="str">
            <v>prov. N  needs rounding</v>
          </cell>
        </row>
        <row r="28">
          <cell r="A28" t="str">
            <v>T5</v>
          </cell>
          <cell r="B28" t="str">
            <v>pdf</v>
          </cell>
          <cell r="C28" t="str">
            <v>Table 5 Median debt and repayment time for leavers </v>
          </cell>
          <cell r="D28" t="str">
            <v>17</v>
          </cell>
          <cell r="E28" t="str">
            <v>MOE / JH / IDI</v>
          </cell>
        </row>
        <row r="29">
          <cell r="A29" t="str">
            <v>T6</v>
          </cell>
          <cell r="B29" t="str">
            <v>pdf</v>
          </cell>
          <cell r="C29" t="str">
            <v>Table 6 Forecast repayment times for borrowers who left study in 2019 </v>
          </cell>
          <cell r="D29" t="str">
            <v>18</v>
          </cell>
          <cell r="E29" t="str">
            <v>MOE / JH / IDI</v>
          </cell>
        </row>
        <row r="30">
          <cell r="A30" t="str">
            <v>T7</v>
          </cell>
          <cell r="B30" t="str">
            <v>pdf</v>
          </cell>
          <cell r="C30" t="str">
            <v>Table 7 New Zealand-based borrowers </v>
          </cell>
          <cell r="D30" t="str">
            <v>19</v>
          </cell>
        </row>
        <row r="31">
          <cell r="A31" t="str">
            <v>T8</v>
          </cell>
          <cell r="B31" t="str">
            <v>pdf</v>
          </cell>
          <cell r="C31" t="str">
            <v>Table 8 Overseas-based borrowers </v>
          </cell>
          <cell r="D31" t="str">
            <v>19</v>
          </cell>
        </row>
        <row r="32">
          <cell r="A32" t="str">
            <v>T9</v>
          </cell>
          <cell r="B32" t="str">
            <v>pdf</v>
          </cell>
          <cell r="C32" t="str">
            <v>Table 9 All borrowers </v>
          </cell>
          <cell r="D32" t="str">
            <v>19</v>
          </cell>
        </row>
        <row r="33">
          <cell r="A33" t="str">
            <v>T10</v>
          </cell>
          <cell r="B33" t="str">
            <v>pdf</v>
          </cell>
          <cell r="C33" t="str">
            <v>Table 10  Loan repayments </v>
          </cell>
          <cell r="D33" t="str">
            <v>21</v>
          </cell>
        </row>
        <row r="34">
          <cell r="A34" t="str">
            <v>T11</v>
          </cell>
          <cell r="B34" t="str">
            <v>pdf</v>
          </cell>
          <cell r="C34" t="str">
            <v>Table 11  Overdue student loan repayments </v>
          </cell>
          <cell r="D34" t="str">
            <v>22</v>
          </cell>
        </row>
        <row r="35">
          <cell r="A35" t="str">
            <v>T12</v>
          </cell>
          <cell r="B35" t="str">
            <v>pdf</v>
          </cell>
          <cell r="C35" t="str">
            <v>Table 12  Age of overdue repayments by location </v>
          </cell>
          <cell r="D35" t="str">
            <v>22</v>
          </cell>
        </row>
        <row r="36">
          <cell r="A36" t="str">
            <v>T13</v>
          </cell>
          <cell r="B36" t="str">
            <v>pdf</v>
          </cell>
          <cell r="C36" t="str">
            <v>Table 13  Write-off due to death, bankruptcy or fraud </v>
          </cell>
          <cell r="D36" t="str">
            <v>23</v>
          </cell>
        </row>
        <row r="37">
          <cell r="A37" t="str">
            <v>T14</v>
          </cell>
          <cell r="B37" t="str">
            <v>pdf</v>
          </cell>
          <cell r="C37" t="str">
            <v>Table 14  Government’s cost of ownership of the Student Loan Scheme </v>
          </cell>
          <cell r="D37" t="str">
            <v>28</v>
          </cell>
        </row>
        <row r="38">
          <cell r="A38" t="str">
            <v>T15</v>
          </cell>
          <cell r="B38" t="str">
            <v>pdf</v>
          </cell>
          <cell r="C38" t="str">
            <v>Table 15  Student Loan Scheme administration costs </v>
          </cell>
          <cell r="D38" t="str">
            <v>29</v>
          </cell>
        </row>
        <row r="39">
          <cell r="A39" t="str">
            <v>T16</v>
          </cell>
          <cell r="B39" t="str">
            <v>pdf</v>
          </cell>
          <cell r="C39" t="str">
            <v>Table 16  Nominal and carrying value movements </v>
          </cell>
          <cell r="D39" t="str">
            <v>30</v>
          </cell>
        </row>
        <row r="40">
          <cell r="A40" t="str">
            <v>T17</v>
          </cell>
          <cell r="B40" t="str">
            <v>pdf</v>
          </cell>
          <cell r="C40" t="str">
            <v>Table 17  Schedule of revenue and expenditure for the year ended 30 June 2021 </v>
          </cell>
          <cell r="D40" t="str">
            <v>31</v>
          </cell>
        </row>
        <row r="41">
          <cell r="A41" t="str">
            <v>T18</v>
          </cell>
          <cell r="B41" t="str">
            <v>pdf</v>
          </cell>
          <cell r="C41" t="str">
            <v>Table 18  Schedule of gains and losses as at 30 June 2021 </v>
          </cell>
          <cell r="D41" t="str">
            <v>31</v>
          </cell>
        </row>
        <row r="42">
          <cell r="A42" t="str">
            <v>T19</v>
          </cell>
          <cell r="B42" t="str">
            <v>pdf</v>
          </cell>
          <cell r="C42" t="str">
            <v>Table 19  Schedule of assets as at 30 June 2021 </v>
          </cell>
          <cell r="D42" t="str">
            <v>32</v>
          </cell>
        </row>
        <row r="43">
          <cell r="A43" t="str">
            <v>T20</v>
          </cell>
          <cell r="B43" t="str">
            <v>pdf</v>
          </cell>
          <cell r="C43" t="str">
            <v>Table 20  Schedule of cash flows for the year ended 30 June 2021 </v>
          </cell>
          <cell r="D43" t="str">
            <v>32</v>
          </cell>
        </row>
        <row r="44">
          <cell r="A44" t="str">
            <v>T21</v>
          </cell>
          <cell r="B44" t="str">
            <v>pdf</v>
          </cell>
          <cell r="C44" t="str">
            <v>Table 21  Consolidated movements schedule for the year ended 30 June 2021 </v>
          </cell>
          <cell r="D44" t="str">
            <v>36</v>
          </cell>
        </row>
        <row r="45">
          <cell r="A45" t="str">
            <v>T22</v>
          </cell>
          <cell r="B45" t="str">
            <v>pdf</v>
          </cell>
          <cell r="C45" t="str">
            <v>Table 22  Valuation of classes of financial instruments </v>
          </cell>
          <cell r="D45" t="str">
            <v>37</v>
          </cell>
        </row>
        <row r="46">
          <cell r="A46" t="str">
            <v>T23</v>
          </cell>
          <cell r="B46" t="str">
            <v>pdf</v>
          </cell>
          <cell r="C46" t="str">
            <v>Table 23  Breakdown of fair value remeasurement </v>
          </cell>
          <cell r="D46" t="str">
            <v>38</v>
          </cell>
        </row>
        <row r="47">
          <cell r="A47" t="str">
            <v>T24</v>
          </cell>
          <cell r="B47" t="str">
            <v>pdf</v>
          </cell>
          <cell r="C47" t="str">
            <v>Table 24  Significant assumptions and sensitivities: fair value </v>
          </cell>
          <cell r="D47" t="str">
            <v>40</v>
          </cell>
        </row>
        <row r="48">
          <cell r="A48" t="str">
            <v>T25</v>
          </cell>
          <cell r="B48" t="str">
            <v>pdf</v>
          </cell>
          <cell r="C48" t="str">
            <v>Table 25  Student Loans Integrated Model assumptions </v>
          </cell>
          <cell r="D48" t="str">
            <v>47</v>
          </cell>
        </row>
        <row r="49">
          <cell r="A49" t="str">
            <v>F2.1</v>
          </cell>
          <cell r="B49" t="str">
            <v>online only</v>
          </cell>
          <cell r="C49" t="str">
            <v>Figure 2.1  Median loan balances for leavers by gender </v>
          </cell>
          <cell r="D49" t="str">
            <v>.</v>
          </cell>
          <cell r="E49" t="str">
            <v>MOE / JH / IDI</v>
          </cell>
        </row>
        <row r="50">
          <cell r="A50" t="str">
            <v>F3.1</v>
          </cell>
          <cell r="B50" t="str">
            <v>online only</v>
          </cell>
          <cell r="C50" t="str">
            <v>Figure 3.1  Domestic graduate earnings range </v>
          </cell>
          <cell r="D50" t="str">
            <v>.</v>
          </cell>
        </row>
        <row r="51">
          <cell r="A51" t="str">
            <v>F6.1</v>
          </cell>
          <cell r="B51" t="str">
            <v>online only</v>
          </cell>
          <cell r="C51" t="str">
            <v>Figure 6.1  Overall loan uptake </v>
          </cell>
          <cell r="D51" t="str">
            <v>.</v>
          </cell>
        </row>
        <row r="52">
          <cell r="A52" t="str">
            <v>F7.1</v>
          </cell>
          <cell r="B52" t="str">
            <v>online only</v>
          </cell>
          <cell r="C52" t="str">
            <v>Figure 7.1  Average and median amounts borrowed by component </v>
          </cell>
          <cell r="D52" t="str">
            <v>.</v>
          </cell>
        </row>
        <row r="53">
          <cell r="A53" t="str">
            <v>F8.1</v>
          </cell>
          <cell r="B53" t="str">
            <v>online only</v>
          </cell>
          <cell r="C53" t="str">
            <v>Figure 8.1  Number of total active borrowers and new active borrowers in each academic year </v>
          </cell>
          <cell r="D53" t="str">
            <v>.</v>
          </cell>
        </row>
        <row r="54">
          <cell r="A54" t="str">
            <v>F9.1</v>
          </cell>
          <cell r="B54" t="str">
            <v>online only</v>
          </cell>
          <cell r="C54" t="str">
            <v>Figure 9.1  Age range of borrowers </v>
          </cell>
          <cell r="D54" t="str">
            <v>.</v>
          </cell>
        </row>
        <row r="55">
          <cell r="A55" t="str">
            <v>F9.2</v>
          </cell>
          <cell r="B55" t="str">
            <v>online only</v>
          </cell>
          <cell r="C55" t="str">
            <v>Figure 9.2  Average and median loan balances </v>
          </cell>
          <cell r="D55" t="str">
            <v>.</v>
          </cell>
        </row>
        <row r="56">
          <cell r="A56" t="str">
            <v>F9.3</v>
          </cell>
          <cell r="B56" t="str">
            <v>online only</v>
          </cell>
          <cell r="C56" t="str">
            <v>Figure 9.3  Borrower numbers by activity </v>
          </cell>
          <cell r="D56" t="str">
            <v>.</v>
          </cell>
        </row>
        <row r="57">
          <cell r="A57" t="str">
            <v>F13.1</v>
          </cell>
          <cell r="B57" t="str">
            <v>online only</v>
          </cell>
          <cell r="C57" t="str">
            <v>Figure 13.1 Cost of lending in cents per dollar lent in half years </v>
          </cell>
          <cell r="D57" t="str">
            <v>.</v>
          </cell>
        </row>
        <row r="58">
          <cell r="A58" t="str">
            <v>T2.2</v>
          </cell>
          <cell r="B58" t="str">
            <v>online only</v>
          </cell>
          <cell r="C58" t="str">
            <v>Table 2.2 Trends in the age profile of borrowers </v>
          </cell>
          <cell r="D58" t="str">
            <v>.</v>
          </cell>
        </row>
        <row r="59">
          <cell r="A59" t="str">
            <v>T3.1</v>
          </cell>
          <cell r="B59" t="str">
            <v>online only</v>
          </cell>
          <cell r="C59" t="str">
            <v>Table 3.1 Demographic characteristics of new active student loan borrowers </v>
          </cell>
          <cell r="D59" t="str">
            <v>.</v>
          </cell>
        </row>
        <row r="60">
          <cell r="A60" t="str">
            <v>T4.1</v>
          </cell>
          <cell r="B60" t="str">
            <v>online only</v>
          </cell>
          <cell r="C60" t="str">
            <v>Table 4.1 Average course fees borrowed by sub-sector </v>
          </cell>
          <cell r="D60" t="str">
            <v>.</v>
          </cell>
        </row>
        <row r="61">
          <cell r="A61" t="str">
            <v>T4.2</v>
          </cell>
          <cell r="B61" t="str">
            <v>online only</v>
          </cell>
          <cell r="C61" t="str">
            <v>Table 4.2 Borrowers by level of qualification and average amount borrowed </v>
          </cell>
          <cell r="D61" t="str">
            <v>.</v>
          </cell>
        </row>
        <row r="62">
          <cell r="A62" t="str">
            <v>T4.3</v>
          </cell>
          <cell r="B62" t="str">
            <v>online only</v>
          </cell>
          <cell r="C62" t="str">
            <v>Table 4.3 Number of students borrowing for living costs and student allowances </v>
          </cell>
          <cell r="D62" t="str">
            <v>.</v>
          </cell>
        </row>
        <row r="63">
          <cell r="A63" t="str">
            <v>T4.4</v>
          </cell>
          <cell r="B63" t="str">
            <v>online only</v>
          </cell>
          <cell r="C63" t="str">
            <v>Table 4.4 Student allowance comparison with living costs </v>
          </cell>
          <cell r="D63" t="str">
            <v>.</v>
          </cell>
        </row>
        <row r="64">
          <cell r="A64" t="str">
            <v>T5.1</v>
          </cell>
          <cell r="B64" t="str">
            <v>online only</v>
          </cell>
          <cell r="C64" t="str">
            <v>Table 5.1 Median leaving debt and repayment times </v>
          </cell>
          <cell r="D64" t="str">
            <v>.</v>
          </cell>
          <cell r="E64" t="str">
            <v>MOE / JH / IDI</v>
          </cell>
        </row>
        <row r="65">
          <cell r="A65" t="str">
            <v>T6.1</v>
          </cell>
          <cell r="B65" t="str">
            <v>online only</v>
          </cell>
          <cell r="C65" t="str">
            <v>Table 6.1 Quartiles of actual and forecast repayment times level of study </v>
          </cell>
          <cell r="D65" t="str">
            <v>.</v>
          </cell>
          <cell r="E65" t="str">
            <v>MOE / JH / IDI</v>
          </cell>
        </row>
        <row r="66">
          <cell r="A66" t="str">
            <v>T10.1</v>
          </cell>
          <cell r="B66" t="str">
            <v>online only</v>
          </cell>
          <cell r="C66" t="str">
            <v>Table 10.1  Loan repayments direct from borrowers </v>
          </cell>
          <cell r="D66" t="str">
            <v>.</v>
          </cell>
        </row>
        <row r="67">
          <cell r="A67" t="str">
            <v>T16.1</v>
          </cell>
          <cell r="B67" t="str">
            <v>online only</v>
          </cell>
          <cell r="C67" t="str">
            <v>Table 16.1  History of repayment thresholds and interest rates </v>
          </cell>
          <cell r="D67" t="str">
            <v>.</v>
          </cell>
          <cell r="E67" t="str">
            <v>MOE / JH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7.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A09B-91D7-4594-9B60-83E7A4CD55B1}">
  <dimension ref="A1:B51"/>
  <sheetViews>
    <sheetView tabSelected="1" workbookViewId="0" topLeftCell="A1"/>
  </sheetViews>
  <sheetFormatPr defaultColWidth="0" defaultRowHeight="15"/>
  <cols>
    <col min="1" max="1" width="12.57421875" style="814" customWidth="1"/>
    <col min="2" max="2" width="119.140625" style="818" customWidth="1"/>
    <col min="3" max="3" width="18.00390625" style="814" customWidth="1"/>
    <col min="4" max="16384" width="57.00390625" style="814" hidden="1" customWidth="1"/>
  </cols>
  <sheetData>
    <row r="1" ht="25.9" customHeight="1">
      <c r="B1" s="813" t="s">
        <v>632</v>
      </c>
    </row>
    <row r="3" spans="1:2" s="817" customFormat="1" ht="15">
      <c r="A3" s="815" t="s">
        <v>1</v>
      </c>
      <c r="B3" s="816" t="s">
        <v>0</v>
      </c>
    </row>
    <row r="4" spans="1:2" ht="15">
      <c r="A4" s="564" t="s">
        <v>12</v>
      </c>
      <c r="B4" s="818" t="s">
        <v>88</v>
      </c>
    </row>
    <row r="5" spans="1:2" ht="15">
      <c r="A5" s="564" t="s">
        <v>2</v>
      </c>
      <c r="B5" s="818" t="s">
        <v>158</v>
      </c>
    </row>
    <row r="6" spans="1:2" ht="15">
      <c r="A6" s="564" t="s">
        <v>32</v>
      </c>
      <c r="B6" s="818" t="s">
        <v>163</v>
      </c>
    </row>
    <row r="7" spans="1:2" ht="15">
      <c r="A7" s="564" t="s">
        <v>23</v>
      </c>
      <c r="B7" s="818" t="s">
        <v>610</v>
      </c>
    </row>
    <row r="8" spans="1:2" ht="15">
      <c r="A8" s="564" t="s">
        <v>24</v>
      </c>
      <c r="B8" s="818" t="s">
        <v>611</v>
      </c>
    </row>
    <row r="9" spans="1:2" ht="15">
      <c r="A9" s="564" t="s">
        <v>4</v>
      </c>
      <c r="B9" s="818" t="s">
        <v>104</v>
      </c>
    </row>
    <row r="10" spans="1:2" ht="15">
      <c r="A10" s="564" t="s">
        <v>13</v>
      </c>
      <c r="B10" s="818" t="s">
        <v>300</v>
      </c>
    </row>
    <row r="11" spans="1:2" ht="15">
      <c r="A11" s="564" t="s">
        <v>310</v>
      </c>
      <c r="B11" s="818" t="s">
        <v>631</v>
      </c>
    </row>
    <row r="12" spans="1:2" ht="15">
      <c r="A12" s="564" t="s">
        <v>39</v>
      </c>
      <c r="B12" s="818" t="s">
        <v>347</v>
      </c>
    </row>
    <row r="13" spans="1:2" ht="15">
      <c r="A13" s="564" t="s">
        <v>14</v>
      </c>
      <c r="B13" s="818" t="s">
        <v>301</v>
      </c>
    </row>
    <row r="14" spans="1:2" ht="15">
      <c r="A14" s="564" t="s">
        <v>40</v>
      </c>
      <c r="B14" s="818" t="s">
        <v>302</v>
      </c>
    </row>
    <row r="15" spans="1:2" ht="15">
      <c r="A15" s="564" t="s">
        <v>5</v>
      </c>
      <c r="B15" s="818" t="s">
        <v>614</v>
      </c>
    </row>
    <row r="16" spans="1:2" ht="15">
      <c r="A16" s="564" t="s">
        <v>33</v>
      </c>
      <c r="B16" s="818" t="s">
        <v>615</v>
      </c>
    </row>
    <row r="17" spans="1:2" ht="15">
      <c r="A17" s="564" t="s">
        <v>6</v>
      </c>
      <c r="B17" s="818" t="s">
        <v>418</v>
      </c>
    </row>
    <row r="18" spans="1:2" ht="15">
      <c r="A18" s="564" t="s">
        <v>34</v>
      </c>
      <c r="B18" s="818" t="s">
        <v>409</v>
      </c>
    </row>
    <row r="19" spans="1:2" ht="15">
      <c r="A19" s="564" t="s">
        <v>15</v>
      </c>
      <c r="B19" s="818" t="s">
        <v>303</v>
      </c>
    </row>
    <row r="20" spans="1:2" ht="15">
      <c r="A20" s="564" t="s">
        <v>41</v>
      </c>
      <c r="B20" s="818" t="s">
        <v>355</v>
      </c>
    </row>
    <row r="21" spans="1:2" ht="15">
      <c r="A21" s="564" t="s">
        <v>42</v>
      </c>
      <c r="B21" s="818" t="s">
        <v>364</v>
      </c>
    </row>
    <row r="22" spans="1:2" ht="15">
      <c r="A22" s="564" t="s">
        <v>43</v>
      </c>
      <c r="B22" s="818" t="s">
        <v>369</v>
      </c>
    </row>
    <row r="23" spans="1:2" ht="15">
      <c r="A23" s="564" t="s">
        <v>44</v>
      </c>
      <c r="B23" s="818" t="s">
        <v>377</v>
      </c>
    </row>
    <row r="24" spans="1:2" ht="15">
      <c r="A24" s="564" t="s">
        <v>25</v>
      </c>
      <c r="B24" s="818" t="s">
        <v>423</v>
      </c>
    </row>
    <row r="25" spans="1:2" ht="15">
      <c r="A25" s="564" t="s">
        <v>35</v>
      </c>
      <c r="B25" s="818" t="s">
        <v>414</v>
      </c>
    </row>
    <row r="26" spans="1:2" ht="15">
      <c r="A26" s="564" t="s">
        <v>16</v>
      </c>
      <c r="B26" s="818" t="s">
        <v>188</v>
      </c>
    </row>
    <row r="27" spans="1:2" ht="15">
      <c r="A27" s="564" t="s">
        <v>26</v>
      </c>
      <c r="B27" s="818" t="s">
        <v>197</v>
      </c>
    </row>
    <row r="28" spans="1:2" ht="15">
      <c r="A28" s="564" t="s">
        <v>378</v>
      </c>
      <c r="B28" s="818" t="s">
        <v>619</v>
      </c>
    </row>
    <row r="29" spans="1:2" ht="15">
      <c r="A29" s="564" t="s">
        <v>17</v>
      </c>
      <c r="B29" s="818" t="s">
        <v>226</v>
      </c>
    </row>
    <row r="30" spans="1:2" ht="15">
      <c r="A30" s="564" t="s">
        <v>18</v>
      </c>
      <c r="B30" s="818" t="s">
        <v>620</v>
      </c>
    </row>
    <row r="31" spans="1:2" ht="15">
      <c r="A31" s="564" t="s">
        <v>7</v>
      </c>
      <c r="B31" s="818" t="s">
        <v>444</v>
      </c>
    </row>
    <row r="32" spans="1:2" ht="15">
      <c r="A32" s="564" t="s">
        <v>36</v>
      </c>
      <c r="B32" s="818" t="s">
        <v>384</v>
      </c>
    </row>
    <row r="33" spans="1:2" ht="15">
      <c r="A33" s="564" t="s">
        <v>37</v>
      </c>
      <c r="B33" s="818" t="s">
        <v>388</v>
      </c>
    </row>
    <row r="34" spans="1:2" ht="15">
      <c r="A34" s="564" t="s">
        <v>38</v>
      </c>
      <c r="B34" s="818" t="s">
        <v>398</v>
      </c>
    </row>
    <row r="35" spans="1:2" ht="15">
      <c r="A35" s="564" t="s">
        <v>3</v>
      </c>
      <c r="B35" s="818" t="s">
        <v>572</v>
      </c>
    </row>
    <row r="36" spans="1:2" ht="15">
      <c r="A36" s="564" t="s">
        <v>19</v>
      </c>
      <c r="B36" s="818" t="s">
        <v>451</v>
      </c>
    </row>
    <row r="37" spans="1:2" ht="15">
      <c r="A37" s="564" t="s">
        <v>20</v>
      </c>
      <c r="B37" s="818" t="s">
        <v>621</v>
      </c>
    </row>
    <row r="38" spans="1:2" ht="15">
      <c r="A38" s="564" t="s">
        <v>45</v>
      </c>
      <c r="B38" s="818" t="s">
        <v>461</v>
      </c>
    </row>
    <row r="39" spans="1:2" ht="15">
      <c r="A39" s="564" t="s">
        <v>21</v>
      </c>
      <c r="B39" s="818" t="s">
        <v>474</v>
      </c>
    </row>
    <row r="40" spans="1:2" ht="15">
      <c r="A40" s="564" t="s">
        <v>22</v>
      </c>
      <c r="B40" s="818" t="s">
        <v>479</v>
      </c>
    </row>
    <row r="41" spans="1:2" ht="15">
      <c r="A41" s="564" t="s">
        <v>27</v>
      </c>
      <c r="B41" s="818" t="s">
        <v>484</v>
      </c>
    </row>
    <row r="42" spans="1:2" ht="15">
      <c r="A42" s="564" t="s">
        <v>8</v>
      </c>
      <c r="B42" s="818" t="s">
        <v>488</v>
      </c>
    </row>
    <row r="43" spans="1:2" ht="15">
      <c r="A43" s="564" t="s">
        <v>28</v>
      </c>
      <c r="B43" s="818" t="s">
        <v>490</v>
      </c>
    </row>
    <row r="44" spans="1:2" ht="15">
      <c r="A44" s="564" t="s">
        <v>9</v>
      </c>
      <c r="B44" s="818" t="s">
        <v>308</v>
      </c>
    </row>
    <row r="45" spans="1:2" ht="15">
      <c r="A45" s="564" t="s">
        <v>10</v>
      </c>
      <c r="B45" s="818" t="s">
        <v>230</v>
      </c>
    </row>
    <row r="46" spans="1:2" ht="15">
      <c r="A46" s="564" t="s">
        <v>309</v>
      </c>
      <c r="B46" s="818" t="s">
        <v>606</v>
      </c>
    </row>
    <row r="47" spans="1:2" ht="15">
      <c r="A47" s="564" t="s">
        <v>11</v>
      </c>
      <c r="B47" s="818" t="s">
        <v>254</v>
      </c>
    </row>
    <row r="48" spans="1:2" ht="15">
      <c r="A48" s="564" t="s">
        <v>29</v>
      </c>
      <c r="B48" s="818" t="s">
        <v>258</v>
      </c>
    </row>
    <row r="49" spans="1:2" ht="15">
      <c r="A49" s="564" t="s">
        <v>30</v>
      </c>
      <c r="B49" s="818" t="s">
        <v>305</v>
      </c>
    </row>
    <row r="50" spans="1:2" ht="15">
      <c r="A50" s="564" t="s">
        <v>31</v>
      </c>
      <c r="B50" s="818" t="s">
        <v>306</v>
      </c>
    </row>
    <row r="51" spans="1:2" ht="15">
      <c r="A51" s="564" t="s">
        <v>307</v>
      </c>
      <c r="B51" s="818" t="s">
        <v>304</v>
      </c>
    </row>
  </sheetData>
  <hyperlinks>
    <hyperlink ref="A4" location="'T1'!A1" display="T1"/>
    <hyperlink ref="A5" location="'F2'!A1" display="F2"/>
    <hyperlink ref="A6" location="F2.1!A1" display="F2.1"/>
    <hyperlink ref="A7" location="'F3'!A1" display="F3"/>
    <hyperlink ref="A8" location="'F4'!A1" display="F4"/>
    <hyperlink ref="A9" location="'F5'!A1" display="F5"/>
    <hyperlink ref="A10" location="'T2'!A1" display="T2"/>
    <hyperlink ref="A11" location="T2.1!A1" display="T2.1"/>
    <hyperlink ref="A12" location="T2.2!A1" display="T2.2"/>
    <hyperlink ref="A13" location="'T3'!A1" display="T3"/>
    <hyperlink ref="A14" location="T3.1!A1" display="T3.1"/>
    <hyperlink ref="A15" location="'F6'!A1" display="F6"/>
    <hyperlink ref="A16" location="F6.1!A1" display="F6.1"/>
    <hyperlink ref="A17" location="'F7'!A1" display="F7"/>
    <hyperlink ref="A18" location="F7.1!A1" display="F7.1"/>
    <hyperlink ref="A19" location="'T4'!A1" display="T4"/>
    <hyperlink ref="A20" location="T4.1!A1" display="T4.1"/>
    <hyperlink ref="A21" location="T4.2!A1" display="T4.2"/>
    <hyperlink ref="A22" location="T4.3!A1" display="T4.3"/>
    <hyperlink ref="A23" location="T4.4!A1" display="T4.4"/>
    <hyperlink ref="A24" location="'F8'!A1" display="F8"/>
    <hyperlink ref="A25" location="F8.1!A1" display="F8.1"/>
    <hyperlink ref="A26" location="'T5'!A1" display="T5"/>
    <hyperlink ref="A27" location="'T6'!A1" display="T6"/>
    <hyperlink ref="A28" location="T6.1!A1" display="T6.1"/>
    <hyperlink ref="A29" location="'T7'!A1" display="T7"/>
    <hyperlink ref="A30" location="'T8'!A1" display="T8"/>
    <hyperlink ref="A31" location="'F9'!A1" display="F9"/>
    <hyperlink ref="A32" location="F9.1!A1" display="F9.1"/>
    <hyperlink ref="A33" location="F9.2!A1" display="F9.2"/>
    <hyperlink ref="A34" location="F9.3!A1" display="F9.3"/>
    <hyperlink ref="A35" location="'F10'!A1" display="F10"/>
    <hyperlink ref="A36" location="'T9'!A1" display="T9"/>
    <hyperlink ref="A37" location="'T10'!A1" display="T10"/>
    <hyperlink ref="A38" location="T10.1!A1" display="T10.1"/>
    <hyperlink ref="A39" location="'T11'!A1" display="T11"/>
    <hyperlink ref="A40" location="'T12'!A1" display="T12"/>
    <hyperlink ref="A41" location="'T13'!A1" display="T13"/>
    <hyperlink ref="A42" location="'F11'!A1" display="F11"/>
    <hyperlink ref="A43" location="'T14'!A1" display="T14"/>
    <hyperlink ref="A44" location="'F12'!A1" display="F12"/>
    <hyperlink ref="A45" location="'F13'!A1" display="F13"/>
    <hyperlink ref="A46" location="F13.1!A1" display="F13.1"/>
    <hyperlink ref="A47" location="'F14'!A1" display="F14"/>
    <hyperlink ref="A48" location="'T15'!A1" display="T15"/>
    <hyperlink ref="A49" location="'T16'!A1" display="T16"/>
    <hyperlink ref="A50" location="'T17'!A1" display="T17"/>
    <hyperlink ref="A51" location="T17.1!A1" display="T17.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AD70A-14EC-4816-96C9-3CD789F804C2}">
  <sheetPr>
    <pageSetUpPr fitToPage="1"/>
  </sheetPr>
  <dimension ref="A1:AD31"/>
  <sheetViews>
    <sheetView workbookViewId="0" topLeftCell="A1"/>
  </sheetViews>
  <sheetFormatPr defaultColWidth="8.8515625" defaultRowHeight="15"/>
  <cols>
    <col min="1" max="1" width="8.8515625" style="3" customWidth="1"/>
    <col min="2" max="2" width="60.8515625" style="3" customWidth="1"/>
    <col min="3" max="3" width="9.8515625" style="3" customWidth="1"/>
    <col min="4" max="4" width="9.8515625" style="3" bestFit="1" customWidth="1"/>
    <col min="5" max="5" width="9.8515625" style="3" customWidth="1"/>
    <col min="6" max="7" width="9.8515625" style="3" bestFit="1" customWidth="1"/>
    <col min="8" max="8" width="10.00390625" style="3" customWidth="1"/>
    <col min="9" max="9" width="10.8515625" style="3" customWidth="1"/>
    <col min="10" max="17" width="9.8515625" style="3" bestFit="1" customWidth="1"/>
    <col min="18" max="18" width="11.57421875" style="3" bestFit="1" customWidth="1"/>
    <col min="19" max="20" width="9.8515625" style="3" bestFit="1" customWidth="1"/>
    <col min="21" max="27" width="9.140625" style="3" customWidth="1"/>
    <col min="28" max="28" width="8.8515625" style="3" customWidth="1"/>
    <col min="29" max="29" width="26.421875" style="3" bestFit="1" customWidth="1"/>
    <col min="30" max="30" width="17.7109375" style="3" bestFit="1" customWidth="1"/>
    <col min="31" max="16384" width="8.8515625" style="3" customWidth="1"/>
  </cols>
  <sheetData>
    <row r="1" spans="1:2" ht="15">
      <c r="A1" s="171" t="s">
        <v>164</v>
      </c>
      <c r="B1" s="2"/>
    </row>
    <row r="2" spans="1:2" ht="15">
      <c r="A2" s="409" t="s">
        <v>159</v>
      </c>
      <c r="B2" s="2" t="s">
        <v>347</v>
      </c>
    </row>
    <row r="3" ht="13.5" thickBot="1">
      <c r="W3" s="347"/>
    </row>
    <row r="4" spans="2:30" s="8" customFormat="1" ht="26.25" customHeight="1">
      <c r="B4" s="539" t="s">
        <v>346</v>
      </c>
      <c r="C4" s="538">
        <v>2000</v>
      </c>
      <c r="D4" s="538">
        <v>2001</v>
      </c>
      <c r="E4" s="538">
        <v>2002</v>
      </c>
      <c r="F4" s="538">
        <v>2003</v>
      </c>
      <c r="G4" s="538">
        <v>2004</v>
      </c>
      <c r="H4" s="538">
        <v>2005</v>
      </c>
      <c r="I4" s="538">
        <v>2006</v>
      </c>
      <c r="J4" s="538">
        <v>2007</v>
      </c>
      <c r="K4" s="538">
        <v>2008</v>
      </c>
      <c r="L4" s="538">
        <v>2009</v>
      </c>
      <c r="M4" s="538">
        <v>2010</v>
      </c>
      <c r="N4" s="538">
        <v>2011</v>
      </c>
      <c r="O4" s="538">
        <v>2012</v>
      </c>
      <c r="P4" s="538">
        <v>2013</v>
      </c>
      <c r="Q4" s="538">
        <v>2014</v>
      </c>
      <c r="R4" s="538">
        <v>2015</v>
      </c>
      <c r="S4" s="538">
        <v>2016</v>
      </c>
      <c r="T4" s="538">
        <v>2017</v>
      </c>
      <c r="U4" s="538">
        <v>2018</v>
      </c>
      <c r="V4" s="537">
        <v>2019</v>
      </c>
      <c r="W4" s="537">
        <v>2020</v>
      </c>
      <c r="X4" s="537">
        <v>2021</v>
      </c>
      <c r="Y4" s="536">
        <v>2022</v>
      </c>
      <c r="Z4" s="3"/>
      <c r="AC4" s="3"/>
      <c r="AD4" s="3"/>
    </row>
    <row r="5" spans="2:25" ht="15" customHeight="1">
      <c r="B5" s="524" t="s">
        <v>345</v>
      </c>
      <c r="C5" s="534">
        <v>3206</v>
      </c>
      <c r="D5" s="534">
        <v>4143</v>
      </c>
      <c r="E5" s="534">
        <v>4473</v>
      </c>
      <c r="F5" s="534">
        <v>4246</v>
      </c>
      <c r="G5" s="534">
        <v>4148</v>
      </c>
      <c r="H5" s="534">
        <v>3942</v>
      </c>
      <c r="I5" s="534">
        <v>4147</v>
      </c>
      <c r="J5" s="534">
        <v>4333</v>
      </c>
      <c r="K5" s="534">
        <v>4033</v>
      </c>
      <c r="L5" s="534">
        <v>3978</v>
      </c>
      <c r="M5" s="534">
        <v>3059</v>
      </c>
      <c r="N5" s="534">
        <v>2602</v>
      </c>
      <c r="O5" s="534">
        <v>2347</v>
      </c>
      <c r="P5" s="534">
        <v>2031</v>
      </c>
      <c r="Q5" s="534">
        <v>1632</v>
      </c>
      <c r="R5" s="534">
        <v>1440</v>
      </c>
      <c r="S5" s="534">
        <v>1199</v>
      </c>
      <c r="T5" s="534">
        <v>1146</v>
      </c>
      <c r="U5" s="534">
        <v>574</v>
      </c>
      <c r="V5" s="535">
        <v>429</v>
      </c>
      <c r="W5" s="523">
        <v>411</v>
      </c>
      <c r="X5" s="523">
        <v>315</v>
      </c>
      <c r="Y5" s="162">
        <v>222</v>
      </c>
    </row>
    <row r="6" spans="2:25" ht="15">
      <c r="B6" s="524" t="s">
        <v>344</v>
      </c>
      <c r="C6" s="534">
        <v>37546</v>
      </c>
      <c r="D6" s="534">
        <v>41677</v>
      </c>
      <c r="E6" s="534">
        <v>41938</v>
      </c>
      <c r="F6" s="534">
        <v>42645</v>
      </c>
      <c r="G6" s="534">
        <v>42512</v>
      </c>
      <c r="H6" s="534">
        <v>42483</v>
      </c>
      <c r="I6" s="534">
        <v>47571</v>
      </c>
      <c r="J6" s="534">
        <v>51534</v>
      </c>
      <c r="K6" s="534">
        <v>54502</v>
      </c>
      <c r="L6" s="534">
        <v>60415</v>
      </c>
      <c r="M6" s="534">
        <v>63525</v>
      </c>
      <c r="N6" s="534">
        <v>62655</v>
      </c>
      <c r="O6" s="534">
        <v>62366</v>
      </c>
      <c r="P6" s="534">
        <v>61330</v>
      </c>
      <c r="Q6" s="534">
        <v>59989</v>
      </c>
      <c r="R6" s="534">
        <v>59121</v>
      </c>
      <c r="S6" s="534">
        <v>58365</v>
      </c>
      <c r="T6" s="534">
        <v>56279</v>
      </c>
      <c r="U6" s="534">
        <v>45876</v>
      </c>
      <c r="V6" s="535">
        <v>42056</v>
      </c>
      <c r="W6" s="523">
        <v>40269</v>
      </c>
      <c r="X6" s="523">
        <v>38046</v>
      </c>
      <c r="Y6" s="162">
        <v>33891</v>
      </c>
    </row>
    <row r="7" spans="2:25" ht="15">
      <c r="B7" s="524" t="s">
        <v>343</v>
      </c>
      <c r="C7" s="534">
        <v>30981</v>
      </c>
      <c r="D7" s="534">
        <v>34408</v>
      </c>
      <c r="E7" s="534">
        <v>35762</v>
      </c>
      <c r="F7" s="534">
        <v>37259</v>
      </c>
      <c r="G7" s="534">
        <v>37456</v>
      </c>
      <c r="H7" s="534">
        <v>37202</v>
      </c>
      <c r="I7" s="534">
        <v>39804</v>
      </c>
      <c r="J7" s="534">
        <v>41566</v>
      </c>
      <c r="K7" s="534">
        <v>43726</v>
      </c>
      <c r="L7" s="534">
        <v>48787</v>
      </c>
      <c r="M7" s="534">
        <v>53398</v>
      </c>
      <c r="N7" s="534">
        <v>53833</v>
      </c>
      <c r="O7" s="534">
        <v>54184</v>
      </c>
      <c r="P7" s="534">
        <v>52761</v>
      </c>
      <c r="Q7" s="534">
        <v>52042</v>
      </c>
      <c r="R7" s="534">
        <v>51244</v>
      </c>
      <c r="S7" s="534">
        <v>50204</v>
      </c>
      <c r="T7" s="534">
        <v>48818</v>
      </c>
      <c r="U7" s="534">
        <v>47718</v>
      </c>
      <c r="V7" s="535">
        <v>47210</v>
      </c>
      <c r="W7" s="523">
        <v>47154</v>
      </c>
      <c r="X7" s="523">
        <v>47730</v>
      </c>
      <c r="Y7" s="162">
        <v>43155</v>
      </c>
    </row>
    <row r="8" spans="2:25" ht="15">
      <c r="B8" s="524" t="s">
        <v>342</v>
      </c>
      <c r="C8" s="534">
        <v>13421</v>
      </c>
      <c r="D8" s="534">
        <v>15422</v>
      </c>
      <c r="E8" s="534">
        <v>15531</v>
      </c>
      <c r="F8" s="534">
        <v>16591</v>
      </c>
      <c r="G8" s="534">
        <v>16780</v>
      </c>
      <c r="H8" s="534">
        <v>16445</v>
      </c>
      <c r="I8" s="534">
        <v>17593</v>
      </c>
      <c r="J8" s="534">
        <v>18185</v>
      </c>
      <c r="K8" s="534">
        <v>18902</v>
      </c>
      <c r="L8" s="534">
        <v>21646</v>
      </c>
      <c r="M8" s="534">
        <v>23199</v>
      </c>
      <c r="N8" s="534">
        <v>22767</v>
      </c>
      <c r="O8" s="534">
        <v>22329</v>
      </c>
      <c r="P8" s="534">
        <v>21747</v>
      </c>
      <c r="Q8" s="534">
        <v>21459</v>
      </c>
      <c r="R8" s="534">
        <v>21478</v>
      </c>
      <c r="S8" s="534">
        <v>20658</v>
      </c>
      <c r="T8" s="534">
        <v>19615</v>
      </c>
      <c r="U8" s="534">
        <v>18252</v>
      </c>
      <c r="V8" s="535">
        <v>17780</v>
      </c>
      <c r="W8" s="523">
        <v>18378</v>
      </c>
      <c r="X8" s="523">
        <v>19467</v>
      </c>
      <c r="Y8" s="162">
        <v>17064</v>
      </c>
    </row>
    <row r="9" spans="2:25" ht="15">
      <c r="B9" s="524" t="s">
        <v>341</v>
      </c>
      <c r="C9" s="534">
        <v>9223</v>
      </c>
      <c r="D9" s="534">
        <v>10736</v>
      </c>
      <c r="E9" s="534">
        <v>10453</v>
      </c>
      <c r="F9" s="534">
        <v>11079</v>
      </c>
      <c r="G9" s="534">
        <v>10933</v>
      </c>
      <c r="H9" s="534">
        <v>10446</v>
      </c>
      <c r="I9" s="534">
        <v>10963</v>
      </c>
      <c r="J9" s="534">
        <v>11198</v>
      </c>
      <c r="K9" s="534">
        <v>11617</v>
      </c>
      <c r="L9" s="534">
        <v>13523</v>
      </c>
      <c r="M9" s="534">
        <v>15104</v>
      </c>
      <c r="N9" s="534">
        <v>14099</v>
      </c>
      <c r="O9" s="534">
        <v>13078</v>
      </c>
      <c r="P9" s="534">
        <v>12118</v>
      </c>
      <c r="Q9" s="534">
        <v>11933</v>
      </c>
      <c r="R9" s="534">
        <v>11903</v>
      </c>
      <c r="S9" s="534">
        <v>11650</v>
      </c>
      <c r="T9" s="534">
        <v>11206</v>
      </c>
      <c r="U9" s="534">
        <v>10857</v>
      </c>
      <c r="V9" s="535">
        <v>10511</v>
      </c>
      <c r="W9" s="523">
        <v>10674</v>
      </c>
      <c r="X9" s="523">
        <v>10743</v>
      </c>
      <c r="Y9" s="162">
        <v>9228</v>
      </c>
    </row>
    <row r="10" spans="2:25" ht="15">
      <c r="B10" s="524" t="s">
        <v>340</v>
      </c>
      <c r="C10" s="534">
        <v>7247</v>
      </c>
      <c r="D10" s="534">
        <v>8914</v>
      </c>
      <c r="E10" s="534">
        <v>9004</v>
      </c>
      <c r="F10" s="534">
        <v>9313</v>
      </c>
      <c r="G10" s="534">
        <v>9259</v>
      </c>
      <c r="H10" s="534">
        <v>8264</v>
      </c>
      <c r="I10" s="534">
        <v>8412</v>
      </c>
      <c r="J10" s="534">
        <v>8280</v>
      </c>
      <c r="K10" s="534">
        <v>8390</v>
      </c>
      <c r="L10" s="534">
        <v>9549</v>
      </c>
      <c r="M10" s="534">
        <v>10450</v>
      </c>
      <c r="N10" s="534">
        <v>10025</v>
      </c>
      <c r="O10" s="534">
        <v>9447</v>
      </c>
      <c r="P10" s="534">
        <v>8930</v>
      </c>
      <c r="Q10" s="534">
        <v>8437</v>
      </c>
      <c r="R10" s="534">
        <v>8046</v>
      </c>
      <c r="S10" s="534">
        <v>7790</v>
      </c>
      <c r="T10" s="534">
        <v>7606</v>
      </c>
      <c r="U10" s="534">
        <v>7250</v>
      </c>
      <c r="V10" s="535">
        <v>7476</v>
      </c>
      <c r="W10" s="523">
        <v>7758</v>
      </c>
      <c r="X10" s="523">
        <v>7593</v>
      </c>
      <c r="Y10" s="162">
        <v>6423</v>
      </c>
    </row>
    <row r="11" spans="2:25" ht="15">
      <c r="B11" s="524" t="s">
        <v>339</v>
      </c>
      <c r="C11" s="534">
        <v>6086</v>
      </c>
      <c r="D11" s="534">
        <v>7310</v>
      </c>
      <c r="E11" s="534">
        <v>7196</v>
      </c>
      <c r="F11" s="534">
        <v>7673</v>
      </c>
      <c r="G11" s="534">
        <v>7753</v>
      </c>
      <c r="H11" s="534">
        <v>7273</v>
      </c>
      <c r="I11" s="534">
        <v>7472</v>
      </c>
      <c r="J11" s="534">
        <v>7149</v>
      </c>
      <c r="K11" s="534">
        <v>6956</v>
      </c>
      <c r="L11" s="534">
        <v>7548</v>
      </c>
      <c r="M11" s="534">
        <v>7981</v>
      </c>
      <c r="N11" s="534">
        <v>7759</v>
      </c>
      <c r="O11" s="534">
        <v>7293</v>
      </c>
      <c r="P11" s="534">
        <v>6807</v>
      </c>
      <c r="Q11" s="534">
        <v>6500</v>
      </c>
      <c r="R11" s="534">
        <v>6234</v>
      </c>
      <c r="S11" s="534">
        <v>5929</v>
      </c>
      <c r="T11" s="534">
        <v>5764</v>
      </c>
      <c r="U11" s="534">
        <v>5562</v>
      </c>
      <c r="V11" s="535">
        <v>5456</v>
      </c>
      <c r="W11" s="523">
        <v>5829</v>
      </c>
      <c r="X11" s="523">
        <v>5664</v>
      </c>
      <c r="Y11" s="162">
        <v>4923</v>
      </c>
    </row>
    <row r="12" spans="2:25" ht="15.75" customHeight="1">
      <c r="B12" s="524" t="s">
        <v>338</v>
      </c>
      <c r="C12" s="534">
        <v>5722</v>
      </c>
      <c r="D12" s="534">
        <v>6508</v>
      </c>
      <c r="E12" s="534">
        <v>6200</v>
      </c>
      <c r="F12" s="534">
        <v>6460</v>
      </c>
      <c r="G12" s="534">
        <v>6350</v>
      </c>
      <c r="H12" s="534">
        <v>6058</v>
      </c>
      <c r="I12" s="534">
        <v>6166</v>
      </c>
      <c r="J12" s="534">
        <v>6157</v>
      </c>
      <c r="K12" s="534">
        <v>6050</v>
      </c>
      <c r="L12" s="534">
        <v>6812</v>
      </c>
      <c r="M12" s="534">
        <v>7245</v>
      </c>
      <c r="N12" s="534">
        <v>6723</v>
      </c>
      <c r="O12" s="534">
        <v>6109</v>
      </c>
      <c r="P12" s="534">
        <v>5404</v>
      </c>
      <c r="Q12" s="534">
        <v>5123</v>
      </c>
      <c r="R12" s="534">
        <v>5066</v>
      </c>
      <c r="S12" s="534">
        <v>4698</v>
      </c>
      <c r="T12" s="534">
        <v>4552</v>
      </c>
      <c r="U12" s="534">
        <v>4295</v>
      </c>
      <c r="V12" s="535">
        <v>4345</v>
      </c>
      <c r="W12" s="523">
        <v>4635</v>
      </c>
      <c r="X12" s="523">
        <v>4464</v>
      </c>
      <c r="Y12" s="162">
        <v>3822</v>
      </c>
    </row>
    <row r="13" spans="2:25" ht="15">
      <c r="B13" s="524" t="s">
        <v>337</v>
      </c>
      <c r="C13" s="534">
        <v>4430</v>
      </c>
      <c r="D13" s="534">
        <v>5466</v>
      </c>
      <c r="E13" s="534">
        <v>5507</v>
      </c>
      <c r="F13" s="534">
        <v>5736</v>
      </c>
      <c r="G13" s="534">
        <v>5572</v>
      </c>
      <c r="H13" s="534">
        <v>5118</v>
      </c>
      <c r="I13" s="534">
        <v>5269</v>
      </c>
      <c r="J13" s="534">
        <v>5223</v>
      </c>
      <c r="K13" s="534">
        <v>5233</v>
      </c>
      <c r="L13" s="534">
        <v>5909</v>
      </c>
      <c r="M13" s="534">
        <v>6451</v>
      </c>
      <c r="N13" s="534">
        <v>6174</v>
      </c>
      <c r="O13" s="534">
        <v>5589</v>
      </c>
      <c r="P13" s="534">
        <v>4982</v>
      </c>
      <c r="Q13" s="534">
        <v>4528</v>
      </c>
      <c r="R13" s="534">
        <v>4299</v>
      </c>
      <c r="S13" s="534">
        <v>3949</v>
      </c>
      <c r="T13" s="534">
        <v>3621</v>
      </c>
      <c r="U13" s="534">
        <v>3542</v>
      </c>
      <c r="V13" s="535">
        <v>3468</v>
      </c>
      <c r="W13" s="523">
        <v>3588</v>
      </c>
      <c r="X13" s="523">
        <v>3495</v>
      </c>
      <c r="Y13" s="162">
        <v>3018</v>
      </c>
    </row>
    <row r="14" spans="2:25" ht="15">
      <c r="B14" s="524" t="s">
        <v>336</v>
      </c>
      <c r="C14" s="534">
        <v>3395</v>
      </c>
      <c r="D14" s="534">
        <v>4213</v>
      </c>
      <c r="E14" s="534">
        <v>4234</v>
      </c>
      <c r="F14" s="534">
        <v>4416</v>
      </c>
      <c r="G14" s="534">
        <v>4758</v>
      </c>
      <c r="H14" s="534">
        <v>4625</v>
      </c>
      <c r="I14" s="534">
        <v>4875</v>
      </c>
      <c r="J14" s="534">
        <v>4765</v>
      </c>
      <c r="K14" s="534">
        <v>4301</v>
      </c>
      <c r="L14" s="534">
        <v>4871</v>
      </c>
      <c r="M14" s="534">
        <v>5208</v>
      </c>
      <c r="N14" s="534">
        <v>5209</v>
      </c>
      <c r="O14" s="534">
        <v>4743</v>
      </c>
      <c r="P14" s="534">
        <v>4401</v>
      </c>
      <c r="Q14" s="534">
        <v>4070</v>
      </c>
      <c r="R14" s="534">
        <v>3810</v>
      </c>
      <c r="S14" s="534">
        <v>3406</v>
      </c>
      <c r="T14" s="534">
        <v>3088</v>
      </c>
      <c r="U14" s="534">
        <v>2835</v>
      </c>
      <c r="V14" s="535">
        <v>2793</v>
      </c>
      <c r="W14" s="523">
        <v>2877</v>
      </c>
      <c r="X14" s="523">
        <v>2655</v>
      </c>
      <c r="Y14" s="162">
        <v>2361</v>
      </c>
    </row>
    <row r="15" spans="2:25" ht="15">
      <c r="B15" s="524" t="s">
        <v>335</v>
      </c>
      <c r="C15" s="534">
        <v>2516</v>
      </c>
      <c r="D15" s="534">
        <v>3115</v>
      </c>
      <c r="E15" s="534">
        <v>3163</v>
      </c>
      <c r="F15" s="534">
        <v>3374</v>
      </c>
      <c r="G15" s="534">
        <v>3621</v>
      </c>
      <c r="H15" s="534">
        <v>3575</v>
      </c>
      <c r="I15" s="534">
        <v>3854</v>
      </c>
      <c r="J15" s="534">
        <v>4079</v>
      </c>
      <c r="K15" s="534">
        <v>4147</v>
      </c>
      <c r="L15" s="534">
        <v>4391</v>
      </c>
      <c r="M15" s="534">
        <v>4559</v>
      </c>
      <c r="N15" s="534">
        <v>4267</v>
      </c>
      <c r="O15" s="534">
        <v>3965</v>
      </c>
      <c r="P15" s="534">
        <v>3515</v>
      </c>
      <c r="Q15" s="534">
        <v>3388</v>
      </c>
      <c r="R15" s="534">
        <v>3257</v>
      </c>
      <c r="S15" s="534">
        <v>2944</v>
      </c>
      <c r="T15" s="534">
        <v>2773</v>
      </c>
      <c r="U15" s="534">
        <v>2609</v>
      </c>
      <c r="V15" s="535">
        <v>2409</v>
      </c>
      <c r="W15" s="523">
        <v>2304</v>
      </c>
      <c r="X15" s="523">
        <v>2157</v>
      </c>
      <c r="Y15" s="162">
        <v>1710</v>
      </c>
    </row>
    <row r="16" spans="2:25" ht="15">
      <c r="B16" s="524" t="s">
        <v>334</v>
      </c>
      <c r="C16" s="534">
        <v>1665</v>
      </c>
      <c r="D16" s="534">
        <v>2156</v>
      </c>
      <c r="E16" s="534">
        <v>2246</v>
      </c>
      <c r="F16" s="534">
        <v>2456</v>
      </c>
      <c r="G16" s="534">
        <v>2604</v>
      </c>
      <c r="H16" s="534">
        <v>2645</v>
      </c>
      <c r="I16" s="534">
        <v>2977</v>
      </c>
      <c r="J16" s="534">
        <v>2984</v>
      </c>
      <c r="K16" s="534">
        <v>2959</v>
      </c>
      <c r="L16" s="534">
        <v>3347</v>
      </c>
      <c r="M16" s="534">
        <v>3753</v>
      </c>
      <c r="N16" s="534">
        <v>3649</v>
      </c>
      <c r="O16" s="534">
        <v>3424</v>
      </c>
      <c r="P16" s="534">
        <v>2895</v>
      </c>
      <c r="Q16" s="534">
        <v>2664</v>
      </c>
      <c r="R16" s="534">
        <v>2462</v>
      </c>
      <c r="S16" s="534">
        <v>2345</v>
      </c>
      <c r="T16" s="534">
        <v>2089</v>
      </c>
      <c r="U16" s="534">
        <v>1993</v>
      </c>
      <c r="V16" s="535">
        <v>2049</v>
      </c>
      <c r="W16" s="523">
        <v>1953</v>
      </c>
      <c r="X16" s="523">
        <v>1821</v>
      </c>
      <c r="Y16" s="162">
        <v>1443</v>
      </c>
    </row>
    <row r="17" spans="2:25" ht="15">
      <c r="B17" s="524" t="s">
        <v>333</v>
      </c>
      <c r="C17" s="534">
        <v>1074</v>
      </c>
      <c r="D17" s="534">
        <v>1401</v>
      </c>
      <c r="E17" s="534">
        <v>1518</v>
      </c>
      <c r="F17" s="534">
        <v>1575</v>
      </c>
      <c r="G17" s="534">
        <v>1736</v>
      </c>
      <c r="H17" s="534">
        <v>1788</v>
      </c>
      <c r="I17" s="534">
        <v>2125</v>
      </c>
      <c r="J17" s="534">
        <v>2210</v>
      </c>
      <c r="K17" s="534">
        <v>2182</v>
      </c>
      <c r="L17" s="534">
        <v>2430</v>
      </c>
      <c r="M17" s="534">
        <v>2656</v>
      </c>
      <c r="N17" s="534">
        <v>2603</v>
      </c>
      <c r="O17" s="534">
        <v>2417</v>
      </c>
      <c r="P17" s="534">
        <v>2301</v>
      </c>
      <c r="Q17" s="534">
        <v>2140</v>
      </c>
      <c r="R17" s="534">
        <v>1904</v>
      </c>
      <c r="S17" s="534">
        <v>1740</v>
      </c>
      <c r="T17" s="534">
        <v>1559</v>
      </c>
      <c r="U17" s="534">
        <v>1436</v>
      </c>
      <c r="V17" s="535">
        <v>1437</v>
      </c>
      <c r="W17" s="523">
        <v>1410</v>
      </c>
      <c r="X17" s="523">
        <v>1305</v>
      </c>
      <c r="Y17" s="162">
        <v>1113</v>
      </c>
    </row>
    <row r="18" spans="2:25" ht="15">
      <c r="B18" s="524" t="s">
        <v>332</v>
      </c>
      <c r="C18" s="533">
        <v>612</v>
      </c>
      <c r="D18" s="533">
        <v>944</v>
      </c>
      <c r="E18" s="534">
        <v>1045</v>
      </c>
      <c r="F18" s="534">
        <v>1067</v>
      </c>
      <c r="G18" s="534">
        <v>1167</v>
      </c>
      <c r="H18" s="534">
        <v>1244</v>
      </c>
      <c r="I18" s="534">
        <v>1506</v>
      </c>
      <c r="J18" s="534">
        <v>1501</v>
      </c>
      <c r="K18" s="534">
        <v>1569</v>
      </c>
      <c r="L18" s="534">
        <v>1763</v>
      </c>
      <c r="M18" s="534">
        <v>1950</v>
      </c>
      <c r="N18" s="534">
        <v>1787</v>
      </c>
      <c r="O18" s="534">
        <v>1602</v>
      </c>
      <c r="P18" s="534">
        <v>1381</v>
      </c>
      <c r="Q18" s="534">
        <v>1284</v>
      </c>
      <c r="R18" s="534">
        <v>1243</v>
      </c>
      <c r="S18" s="534">
        <v>1159</v>
      </c>
      <c r="T18" s="534">
        <v>1096</v>
      </c>
      <c r="U18" s="534">
        <v>1003</v>
      </c>
      <c r="V18" s="535">
        <v>972</v>
      </c>
      <c r="W18" s="523">
        <v>870</v>
      </c>
      <c r="X18" s="523">
        <v>822</v>
      </c>
      <c r="Y18" s="162">
        <v>702</v>
      </c>
    </row>
    <row r="19" spans="2:25" ht="14.25" customHeight="1">
      <c r="B19" s="524" t="s">
        <v>331</v>
      </c>
      <c r="C19" s="533">
        <v>371</v>
      </c>
      <c r="D19" s="533">
        <v>568</v>
      </c>
      <c r="E19" s="533">
        <v>641</v>
      </c>
      <c r="F19" s="533">
        <v>679</v>
      </c>
      <c r="G19" s="533">
        <v>759</v>
      </c>
      <c r="H19" s="533">
        <v>910</v>
      </c>
      <c r="I19" s="534">
        <v>1123</v>
      </c>
      <c r="J19" s="534">
        <v>1128</v>
      </c>
      <c r="K19" s="534">
        <v>1164</v>
      </c>
      <c r="L19" s="534">
        <v>1236</v>
      </c>
      <c r="M19" s="534">
        <v>1409</v>
      </c>
      <c r="N19" s="534">
        <v>1296</v>
      </c>
      <c r="O19" s="534">
        <v>1008</v>
      </c>
      <c r="P19" s="533">
        <v>787</v>
      </c>
      <c r="Q19" s="533">
        <v>632</v>
      </c>
      <c r="R19" s="533">
        <v>560</v>
      </c>
      <c r="S19" s="533">
        <v>468</v>
      </c>
      <c r="T19" s="533">
        <v>440</v>
      </c>
      <c r="U19" s="533">
        <v>425</v>
      </c>
      <c r="V19" s="532">
        <v>428</v>
      </c>
      <c r="W19" s="523">
        <v>435</v>
      </c>
      <c r="X19" s="523">
        <v>363</v>
      </c>
      <c r="Y19" s="162">
        <v>315</v>
      </c>
    </row>
    <row r="20" spans="2:25" ht="15">
      <c r="B20" s="524" t="s">
        <v>330</v>
      </c>
      <c r="C20" s="533">
        <v>387</v>
      </c>
      <c r="D20" s="533">
        <v>646</v>
      </c>
      <c r="E20" s="533">
        <v>835</v>
      </c>
      <c r="F20" s="533">
        <v>833</v>
      </c>
      <c r="G20" s="533">
        <v>752</v>
      </c>
      <c r="H20" s="533">
        <v>987</v>
      </c>
      <c r="I20" s="534">
        <v>1368</v>
      </c>
      <c r="J20" s="534">
        <v>1487</v>
      </c>
      <c r="K20" s="534">
        <v>1333</v>
      </c>
      <c r="L20" s="534">
        <v>1323</v>
      </c>
      <c r="M20" s="534">
        <v>1427</v>
      </c>
      <c r="N20" s="534">
        <v>1143</v>
      </c>
      <c r="O20" s="533">
        <v>843</v>
      </c>
      <c r="P20" s="533">
        <v>592</v>
      </c>
      <c r="Q20" s="533">
        <v>449</v>
      </c>
      <c r="R20" s="533">
        <v>355</v>
      </c>
      <c r="S20" s="533">
        <v>330</v>
      </c>
      <c r="T20" s="533">
        <v>294</v>
      </c>
      <c r="U20" s="533">
        <v>283</v>
      </c>
      <c r="V20" s="532">
        <v>320</v>
      </c>
      <c r="W20" s="523">
        <v>279</v>
      </c>
      <c r="X20" s="523">
        <v>270</v>
      </c>
      <c r="Y20" s="162">
        <v>228</v>
      </c>
    </row>
    <row r="21" spans="2:25" ht="15" customHeight="1">
      <c r="B21" s="524" t="s">
        <v>329</v>
      </c>
      <c r="C21" s="533">
        <v>225</v>
      </c>
      <c r="D21" s="533">
        <v>515</v>
      </c>
      <c r="E21" s="533">
        <v>780</v>
      </c>
      <c r="F21" s="533">
        <v>848</v>
      </c>
      <c r="G21" s="533">
        <v>872</v>
      </c>
      <c r="H21" s="534">
        <v>1406</v>
      </c>
      <c r="I21" s="534">
        <v>2195</v>
      </c>
      <c r="J21" s="534">
        <v>2012</v>
      </c>
      <c r="K21" s="534">
        <v>1469</v>
      </c>
      <c r="L21" s="534">
        <v>1210</v>
      </c>
      <c r="M21" s="534">
        <v>1111</v>
      </c>
      <c r="N21" s="533">
        <v>739</v>
      </c>
      <c r="O21" s="533">
        <v>443</v>
      </c>
      <c r="P21" s="533">
        <v>275</v>
      </c>
      <c r="Q21" s="533">
        <v>207</v>
      </c>
      <c r="R21" s="533">
        <v>115</v>
      </c>
      <c r="S21" s="533">
        <v>104</v>
      </c>
      <c r="T21" s="533">
        <v>91</v>
      </c>
      <c r="U21" s="533">
        <v>98</v>
      </c>
      <c r="V21" s="532">
        <v>90</v>
      </c>
      <c r="W21" s="523">
        <v>87</v>
      </c>
      <c r="X21" s="523">
        <v>84</v>
      </c>
      <c r="Y21" s="162">
        <v>93</v>
      </c>
    </row>
    <row r="22" spans="2:25" ht="13.5" thickBot="1">
      <c r="B22" s="531" t="s">
        <v>55</v>
      </c>
      <c r="C22" s="530">
        <v>128107</v>
      </c>
      <c r="D22" s="530">
        <v>148142</v>
      </c>
      <c r="E22" s="530">
        <v>150526</v>
      </c>
      <c r="F22" s="530">
        <v>156250</v>
      </c>
      <c r="G22" s="530">
        <v>157032</v>
      </c>
      <c r="H22" s="530">
        <v>154411</v>
      </c>
      <c r="I22" s="530">
        <v>167420</v>
      </c>
      <c r="J22" s="530">
        <v>173791</v>
      </c>
      <c r="K22" s="530">
        <v>178533</v>
      </c>
      <c r="L22" s="530">
        <v>198738</v>
      </c>
      <c r="M22" s="530">
        <v>212485</v>
      </c>
      <c r="N22" s="530">
        <v>207330</v>
      </c>
      <c r="O22" s="530">
        <v>201187</v>
      </c>
      <c r="P22" s="530">
        <v>192257</v>
      </c>
      <c r="Q22" s="530">
        <v>186477</v>
      </c>
      <c r="R22" s="530">
        <v>182537</v>
      </c>
      <c r="S22" s="530">
        <v>176938</v>
      </c>
      <c r="T22" s="530">
        <v>170037</v>
      </c>
      <c r="U22" s="530">
        <v>154608</v>
      </c>
      <c r="V22" s="529">
        <v>149229</v>
      </c>
      <c r="W22" s="528">
        <v>148905</v>
      </c>
      <c r="X22" s="528">
        <v>146994</v>
      </c>
      <c r="Y22" s="269">
        <v>129711</v>
      </c>
    </row>
    <row r="23" ht="15">
      <c r="V23" s="337"/>
    </row>
    <row r="24" ht="13.5" thickBot="1"/>
    <row r="25" spans="2:19" ht="15">
      <c r="B25" s="351"/>
      <c r="C25" s="514">
        <v>2006</v>
      </c>
      <c r="D25" s="514">
        <v>2007</v>
      </c>
      <c r="E25" s="514">
        <v>2008</v>
      </c>
      <c r="F25" s="514">
        <v>2009</v>
      </c>
      <c r="G25" s="514">
        <v>2010</v>
      </c>
      <c r="H25" s="514">
        <v>2011</v>
      </c>
      <c r="I25" s="527">
        <v>2012</v>
      </c>
      <c r="J25" s="527">
        <v>2013</v>
      </c>
      <c r="K25" s="527">
        <v>2014</v>
      </c>
      <c r="L25" s="527">
        <v>2015</v>
      </c>
      <c r="M25" s="527">
        <v>2016</v>
      </c>
      <c r="N25" s="527">
        <v>2017</v>
      </c>
      <c r="O25" s="527">
        <v>2018</v>
      </c>
      <c r="P25" s="527">
        <v>2019</v>
      </c>
      <c r="Q25" s="526">
        <v>2020</v>
      </c>
      <c r="R25" s="526">
        <v>2021</v>
      </c>
      <c r="S25" s="525">
        <v>2022</v>
      </c>
    </row>
    <row r="26" spans="2:19" ht="26.85" customHeight="1">
      <c r="B26" s="524" t="s">
        <v>328</v>
      </c>
      <c r="C26" s="163">
        <v>109115</v>
      </c>
      <c r="D26" s="163">
        <v>115618</v>
      </c>
      <c r="E26" s="163">
        <v>121163</v>
      </c>
      <c r="F26" s="163">
        <v>134826</v>
      </c>
      <c r="G26" s="163">
        <v>143181</v>
      </c>
      <c r="H26" s="163">
        <v>141857</v>
      </c>
      <c r="I26" s="163">
        <v>141226</v>
      </c>
      <c r="J26" s="163">
        <v>137869</v>
      </c>
      <c r="K26" s="163">
        <v>135122</v>
      </c>
      <c r="L26" s="163">
        <v>133283</v>
      </c>
      <c r="M26" s="163">
        <v>130426</v>
      </c>
      <c r="N26" s="163">
        <v>125858</v>
      </c>
      <c r="O26" s="163">
        <v>112420</v>
      </c>
      <c r="P26" s="163">
        <v>107475</v>
      </c>
      <c r="Q26" s="523">
        <v>106212</v>
      </c>
      <c r="R26" s="523">
        <v>105558</v>
      </c>
      <c r="S26" s="162">
        <v>94332</v>
      </c>
    </row>
    <row r="27" spans="2:19" ht="13.5" thickBot="1">
      <c r="B27" s="352" t="s">
        <v>327</v>
      </c>
      <c r="C27" s="507">
        <v>0.6517</v>
      </c>
      <c r="D27" s="507">
        <v>0.6653</v>
      </c>
      <c r="E27" s="507">
        <v>0.6787</v>
      </c>
      <c r="F27" s="507">
        <v>0.6784</v>
      </c>
      <c r="G27" s="507">
        <v>0.6738</v>
      </c>
      <c r="H27" s="507">
        <v>0.6842</v>
      </c>
      <c r="I27" s="507">
        <v>0.702</v>
      </c>
      <c r="J27" s="507">
        <v>0.7171</v>
      </c>
      <c r="K27" s="507">
        <v>0.7246</v>
      </c>
      <c r="L27" s="507">
        <v>0.7302</v>
      </c>
      <c r="M27" s="507">
        <v>0.7371</v>
      </c>
      <c r="N27" s="507">
        <v>0.7402</v>
      </c>
      <c r="O27" s="507">
        <v>0.7271</v>
      </c>
      <c r="P27" s="507">
        <v>0.7202</v>
      </c>
      <c r="Q27" s="522">
        <v>0.7133</v>
      </c>
      <c r="R27" s="522">
        <v>0.7181</v>
      </c>
      <c r="S27" s="521">
        <v>0.7272</v>
      </c>
    </row>
    <row r="28" ht="15">
      <c r="B28" s="2" t="s">
        <v>589</v>
      </c>
    </row>
    <row r="29" ht="15">
      <c r="B29" s="116" t="s">
        <v>507</v>
      </c>
    </row>
    <row r="30" ht="15">
      <c r="B30" s="2" t="s">
        <v>59</v>
      </c>
    </row>
    <row r="31" ht="15">
      <c r="B31" s="3" t="s">
        <v>326</v>
      </c>
    </row>
  </sheetData>
  <hyperlinks>
    <hyperlink ref="A2" location="index!A1" display="index"/>
  </hyperlinks>
  <printOptions/>
  <pageMargins left="0.7" right="0.7" top="0.75" bottom="0.75" header="0.3" footer="0.3"/>
  <pageSetup fitToHeight="1" fitToWidth="1" horizontalDpi="600" verticalDpi="600" orientation="landscape" paperSize="8" scale="4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CECB-8B9E-4559-A3E1-496DC34FFB52}">
  <dimension ref="A1:K33"/>
  <sheetViews>
    <sheetView workbookViewId="0" topLeftCell="A1"/>
  </sheetViews>
  <sheetFormatPr defaultColWidth="9.140625" defaultRowHeight="15"/>
  <cols>
    <col min="2" max="2" width="15.421875" style="0" customWidth="1"/>
    <col min="3" max="3" width="21.57421875" style="0" customWidth="1"/>
  </cols>
  <sheetData>
    <row r="1" spans="1:2" ht="15.75">
      <c r="A1" s="409" t="s">
        <v>159</v>
      </c>
      <c r="B1" s="1"/>
    </row>
    <row r="2" ht="15">
      <c r="B2" s="2" t="s">
        <v>301</v>
      </c>
    </row>
    <row r="3" ht="15.75" thickBot="1"/>
    <row r="4" spans="2:8" ht="15">
      <c r="B4" s="903" t="s">
        <v>108</v>
      </c>
      <c r="C4" s="904"/>
      <c r="D4" s="65">
        <v>2021</v>
      </c>
      <c r="E4" s="65">
        <v>2022</v>
      </c>
      <c r="F4" s="901" t="s">
        <v>109</v>
      </c>
      <c r="G4" s="902"/>
      <c r="H4" s="3"/>
    </row>
    <row r="5" spans="2:8" ht="26.25" thickBot="1">
      <c r="B5" s="66"/>
      <c r="C5" s="67"/>
      <c r="D5" s="68"/>
      <c r="E5" s="68"/>
      <c r="F5" s="69" t="s">
        <v>110</v>
      </c>
      <c r="G5" s="70" t="s">
        <v>111</v>
      </c>
      <c r="H5" s="71"/>
    </row>
    <row r="6" spans="2:11" ht="15">
      <c r="B6" s="72" t="s">
        <v>112</v>
      </c>
      <c r="C6" s="73"/>
      <c r="D6" s="74">
        <v>146994</v>
      </c>
      <c r="E6" s="74">
        <v>129711</v>
      </c>
      <c r="F6" s="75">
        <v>-17283</v>
      </c>
      <c r="G6" s="76">
        <v>-0.118</v>
      </c>
      <c r="H6" s="3"/>
      <c r="K6" s="142"/>
    </row>
    <row r="7" spans="2:11" ht="15">
      <c r="B7" s="77" t="s">
        <v>113</v>
      </c>
      <c r="C7" s="78" t="s">
        <v>114</v>
      </c>
      <c r="D7" s="79">
        <v>92985</v>
      </c>
      <c r="E7" s="79">
        <v>82548</v>
      </c>
      <c r="F7" s="80">
        <v>-10437</v>
      </c>
      <c r="G7" s="81">
        <v>-0.112</v>
      </c>
      <c r="H7" s="3"/>
      <c r="K7" s="142"/>
    </row>
    <row r="8" spans="2:11" ht="15">
      <c r="B8" s="82"/>
      <c r="C8" s="83" t="s">
        <v>115</v>
      </c>
      <c r="D8" s="99">
        <v>53307</v>
      </c>
      <c r="E8" s="99">
        <v>46200</v>
      </c>
      <c r="F8" s="80">
        <v>-7107</v>
      </c>
      <c r="G8" s="81">
        <v>-0.133</v>
      </c>
      <c r="H8" s="3"/>
      <c r="K8" s="142"/>
    </row>
    <row r="9" spans="2:11" ht="15">
      <c r="B9" s="85"/>
      <c r="C9" s="86" t="s">
        <v>146</v>
      </c>
      <c r="D9" s="87">
        <v>705</v>
      </c>
      <c r="E9" s="87">
        <v>963</v>
      </c>
      <c r="F9" s="88">
        <v>258</v>
      </c>
      <c r="G9" s="81">
        <v>0.366</v>
      </c>
      <c r="H9" s="3"/>
      <c r="K9" s="142"/>
    </row>
    <row r="10" spans="2:11" ht="15">
      <c r="B10" s="77" t="s">
        <v>116</v>
      </c>
      <c r="C10" s="106" t="s">
        <v>117</v>
      </c>
      <c r="D10" s="102">
        <v>26</v>
      </c>
      <c r="E10" s="102">
        <v>25</v>
      </c>
      <c r="F10" s="89"/>
      <c r="G10" s="90"/>
      <c r="H10" s="3"/>
      <c r="K10" s="142"/>
    </row>
    <row r="11" spans="2:11" ht="15">
      <c r="B11" s="82"/>
      <c r="C11" s="106" t="s">
        <v>118</v>
      </c>
      <c r="D11" s="89">
        <v>22</v>
      </c>
      <c r="E11" s="89">
        <v>22</v>
      </c>
      <c r="F11" s="91"/>
      <c r="G11" s="92"/>
      <c r="H11" s="3"/>
      <c r="K11" s="142"/>
    </row>
    <row r="12" spans="2:11" ht="15">
      <c r="B12" s="82"/>
      <c r="C12" s="117" t="s">
        <v>119</v>
      </c>
      <c r="D12" s="93">
        <v>38361</v>
      </c>
      <c r="E12" s="93">
        <v>34113</v>
      </c>
      <c r="F12" s="80">
        <v>-4248</v>
      </c>
      <c r="G12" s="81">
        <v>-0.111</v>
      </c>
      <c r="H12" s="3"/>
      <c r="K12" s="142"/>
    </row>
    <row r="13" spans="2:11" ht="15">
      <c r="B13" s="82"/>
      <c r="C13" s="106" t="s">
        <v>120</v>
      </c>
      <c r="D13" s="94">
        <v>67203</v>
      </c>
      <c r="E13" s="94">
        <v>60219</v>
      </c>
      <c r="F13" s="80">
        <v>-6984</v>
      </c>
      <c r="G13" s="81">
        <v>-0.104</v>
      </c>
      <c r="H13" s="3"/>
      <c r="K13" s="142"/>
    </row>
    <row r="14" spans="2:11" ht="15">
      <c r="B14" s="82"/>
      <c r="C14" s="106" t="s">
        <v>121</v>
      </c>
      <c r="D14" s="94">
        <v>38604</v>
      </c>
      <c r="E14" s="94">
        <v>32928</v>
      </c>
      <c r="F14" s="80">
        <v>-5676</v>
      </c>
      <c r="G14" s="81">
        <v>-0.147</v>
      </c>
      <c r="H14" s="3"/>
      <c r="K14" s="142"/>
    </row>
    <row r="15" spans="2:11" ht="15">
      <c r="B15" s="82"/>
      <c r="C15" s="86" t="s">
        <v>122</v>
      </c>
      <c r="D15" s="96">
        <v>2841</v>
      </c>
      <c r="E15" s="96">
        <v>2451</v>
      </c>
      <c r="F15" s="88">
        <v>-390</v>
      </c>
      <c r="G15" s="97">
        <v>-0.137</v>
      </c>
      <c r="H15" s="3"/>
      <c r="K15" s="142"/>
    </row>
    <row r="16" spans="2:11" ht="15">
      <c r="B16" s="82"/>
      <c r="C16" s="117" t="s">
        <v>123</v>
      </c>
      <c r="D16" s="98">
        <v>26.1</v>
      </c>
      <c r="E16" s="98">
        <v>26.3</v>
      </c>
      <c r="F16" s="99"/>
      <c r="G16" s="100"/>
      <c r="H16" s="101"/>
      <c r="K16" s="141"/>
    </row>
    <row r="17" spans="2:11" ht="15">
      <c r="B17" s="82"/>
      <c r="C17" s="106" t="s">
        <v>124</v>
      </c>
      <c r="D17" s="98">
        <v>45.7</v>
      </c>
      <c r="E17" s="98">
        <v>46.4</v>
      </c>
      <c r="F17" s="99"/>
      <c r="G17" s="100"/>
      <c r="H17" s="3"/>
      <c r="K17" s="141"/>
    </row>
    <row r="18" spans="2:11" ht="15">
      <c r="B18" s="82"/>
      <c r="C18" s="106" t="s">
        <v>125</v>
      </c>
      <c r="D18" s="98">
        <v>26.3</v>
      </c>
      <c r="E18" s="98">
        <v>25.4</v>
      </c>
      <c r="F18" s="99"/>
      <c r="G18" s="100"/>
      <c r="H18" s="3"/>
      <c r="K18" s="141"/>
    </row>
    <row r="19" spans="2:11" ht="15">
      <c r="B19" s="85"/>
      <c r="C19" s="86" t="s">
        <v>126</v>
      </c>
      <c r="D19" s="98">
        <v>1.9</v>
      </c>
      <c r="E19" s="98">
        <v>1.9</v>
      </c>
      <c r="F19" s="99"/>
      <c r="G19" s="100"/>
      <c r="H19" s="3"/>
      <c r="K19" s="141"/>
    </row>
    <row r="20" spans="2:11" ht="15">
      <c r="B20" s="77" t="s">
        <v>127</v>
      </c>
      <c r="C20" s="117" t="s">
        <v>128</v>
      </c>
      <c r="D20" s="102">
        <v>62.2</v>
      </c>
      <c r="E20" s="103">
        <v>63.9</v>
      </c>
      <c r="F20" s="104"/>
      <c r="G20" s="105"/>
      <c r="H20" s="3"/>
      <c r="K20" s="141"/>
    </row>
    <row r="21" spans="2:11" ht="15">
      <c r="B21" s="82"/>
      <c r="C21" s="106" t="s">
        <v>129</v>
      </c>
      <c r="D21" s="89">
        <v>17.1</v>
      </c>
      <c r="E21" s="108">
        <v>16.3</v>
      </c>
      <c r="F21" s="107"/>
      <c r="G21" s="100"/>
      <c r="H21" s="3"/>
      <c r="K21" s="141"/>
    </row>
    <row r="22" spans="2:11" ht="15">
      <c r="B22" s="82"/>
      <c r="C22" s="106" t="s">
        <v>130</v>
      </c>
      <c r="D22" s="89">
        <v>9.3</v>
      </c>
      <c r="E22" s="108">
        <v>9.1</v>
      </c>
      <c r="F22" s="107"/>
      <c r="G22" s="100"/>
      <c r="H22" s="3"/>
      <c r="K22" s="141"/>
    </row>
    <row r="23" spans="2:11" ht="15">
      <c r="B23" s="82"/>
      <c r="C23" s="106" t="s">
        <v>131</v>
      </c>
      <c r="D23" s="108">
        <v>16</v>
      </c>
      <c r="E23" s="108">
        <v>17</v>
      </c>
      <c r="F23" s="107"/>
      <c r="G23" s="100"/>
      <c r="H23" s="3"/>
      <c r="K23" s="141"/>
    </row>
    <row r="24" spans="2:11" ht="15.75" thickBot="1">
      <c r="B24" s="109"/>
      <c r="C24" s="110" t="s">
        <v>132</v>
      </c>
      <c r="D24" s="119">
        <v>4.5</v>
      </c>
      <c r="E24" s="111">
        <v>4.6</v>
      </c>
      <c r="F24" s="112"/>
      <c r="G24" s="113"/>
      <c r="H24" s="3"/>
      <c r="K24" s="141"/>
    </row>
    <row r="25" spans="2:8" ht="15">
      <c r="B25" s="2" t="s">
        <v>589</v>
      </c>
      <c r="C25" s="3"/>
      <c r="D25" s="114"/>
      <c r="E25" s="118"/>
      <c r="F25" s="3"/>
      <c r="G25" s="115"/>
      <c r="H25" s="3"/>
    </row>
    <row r="26" spans="2:8" ht="15">
      <c r="B26" s="801" t="s">
        <v>133</v>
      </c>
      <c r="C26" s="764"/>
      <c r="D26" s="114"/>
      <c r="E26" s="114"/>
      <c r="F26" s="3"/>
      <c r="G26" s="115"/>
      <c r="H26" s="3"/>
    </row>
    <row r="27" spans="2:8" ht="15">
      <c r="B27" s="2" t="s">
        <v>59</v>
      </c>
      <c r="C27" s="3"/>
      <c r="D27" s="84"/>
      <c r="E27" s="84"/>
      <c r="F27" s="84"/>
      <c r="G27" s="115"/>
      <c r="H27" s="3"/>
    </row>
    <row r="28" spans="2:8" ht="15">
      <c r="B28" s="3" t="s">
        <v>134</v>
      </c>
      <c r="C28" s="3"/>
      <c r="D28" s="84"/>
      <c r="E28" s="84"/>
      <c r="F28" s="84"/>
      <c r="G28" s="115"/>
      <c r="H28" s="3"/>
    </row>
    <row r="29" spans="2:8" ht="15">
      <c r="B29" s="3" t="s">
        <v>135</v>
      </c>
      <c r="C29" s="3"/>
      <c r="D29" s="84"/>
      <c r="E29" s="84"/>
      <c r="F29" s="84"/>
      <c r="G29" s="115"/>
      <c r="H29" s="3"/>
    </row>
    <row r="30" spans="2:8" ht="15">
      <c r="B30" s="3" t="s">
        <v>136</v>
      </c>
      <c r="C30" s="3"/>
      <c r="D30" s="84"/>
      <c r="E30" s="84"/>
      <c r="F30" s="84"/>
      <c r="G30" s="115"/>
      <c r="H30" s="3"/>
    </row>
    <row r="31" spans="2:8" ht="15">
      <c r="B31" s="3" t="s">
        <v>137</v>
      </c>
      <c r="C31" s="3"/>
      <c r="D31" s="84"/>
      <c r="E31" s="84"/>
      <c r="F31" s="84"/>
      <c r="G31" s="115"/>
      <c r="H31" s="3"/>
    </row>
    <row r="32" spans="2:8" ht="15">
      <c r="B32" s="116" t="s">
        <v>613</v>
      </c>
      <c r="C32" s="3"/>
      <c r="D32" s="84"/>
      <c r="E32" s="84"/>
      <c r="F32" s="84"/>
      <c r="G32" s="115"/>
      <c r="H32" s="3"/>
    </row>
    <row r="33" spans="2:8" ht="15">
      <c r="B33" s="116" t="s">
        <v>540</v>
      </c>
      <c r="C33" s="3"/>
      <c r="D33" s="84"/>
      <c r="E33" s="84"/>
      <c r="F33" s="84"/>
      <c r="G33" s="115"/>
      <c r="H33" s="3"/>
    </row>
  </sheetData>
  <mergeCells count="2">
    <mergeCell ref="F4:G4"/>
    <mergeCell ref="B4:C4"/>
  </mergeCells>
  <hyperlinks>
    <hyperlink ref="A1" location="index!A1" display="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57B6A-D883-4E06-9F39-E6F552730336}">
  <dimension ref="A1:G37"/>
  <sheetViews>
    <sheetView workbookViewId="0" topLeftCell="A1">
      <selection activeCell="A2" sqref="A2"/>
    </sheetView>
  </sheetViews>
  <sheetFormatPr defaultColWidth="9.140625" defaultRowHeight="15"/>
  <cols>
    <col min="2" max="2" width="13.00390625" style="0" customWidth="1"/>
    <col min="3" max="3" width="22.140625" style="0" customWidth="1"/>
  </cols>
  <sheetData>
    <row r="1" spans="1:2" ht="15">
      <c r="A1" s="171" t="s">
        <v>164</v>
      </c>
      <c r="B1" s="3"/>
    </row>
    <row r="2" spans="1:2" ht="15">
      <c r="A2" s="409" t="s">
        <v>159</v>
      </c>
      <c r="B2" s="2" t="s">
        <v>302</v>
      </c>
    </row>
    <row r="3" ht="15.75" thickBot="1"/>
    <row r="4" spans="2:7" ht="15">
      <c r="B4" s="120" t="s">
        <v>138</v>
      </c>
      <c r="C4" s="121"/>
      <c r="D4" s="905">
        <v>2021</v>
      </c>
      <c r="E4" s="905">
        <v>2022</v>
      </c>
      <c r="F4" s="901" t="s">
        <v>109</v>
      </c>
      <c r="G4" s="902"/>
    </row>
    <row r="5" spans="2:7" ht="15.75" thickBot="1">
      <c r="B5" s="122"/>
      <c r="C5" s="123"/>
      <c r="D5" s="906"/>
      <c r="E5" s="906"/>
      <c r="F5" s="69" t="s">
        <v>110</v>
      </c>
      <c r="G5" s="70" t="s">
        <v>111</v>
      </c>
    </row>
    <row r="6" spans="2:7" ht="15">
      <c r="B6" s="124" t="s">
        <v>112</v>
      </c>
      <c r="C6" s="73"/>
      <c r="D6" s="125">
        <v>34152</v>
      </c>
      <c r="E6" s="125">
        <v>28131</v>
      </c>
      <c r="F6" s="75">
        <v>-6021</v>
      </c>
      <c r="G6" s="76">
        <v>-0.176</v>
      </c>
    </row>
    <row r="7" spans="2:7" ht="15">
      <c r="B7" s="77" t="s">
        <v>113</v>
      </c>
      <c r="C7" s="126" t="s">
        <v>114</v>
      </c>
      <c r="D7" s="127">
        <v>20853</v>
      </c>
      <c r="E7" s="127">
        <v>17031</v>
      </c>
      <c r="F7" s="80">
        <v>-3822</v>
      </c>
      <c r="G7" s="81">
        <v>-0.183</v>
      </c>
    </row>
    <row r="8" spans="2:7" ht="15">
      <c r="B8" s="82"/>
      <c r="C8" s="83" t="s">
        <v>115</v>
      </c>
      <c r="D8" s="80">
        <v>13080</v>
      </c>
      <c r="E8" s="80">
        <v>10785</v>
      </c>
      <c r="F8" s="80">
        <v>-2295</v>
      </c>
      <c r="G8" s="81">
        <v>-0.175</v>
      </c>
    </row>
    <row r="9" spans="2:7" ht="15">
      <c r="B9" s="82"/>
      <c r="C9" s="83" t="s">
        <v>146</v>
      </c>
      <c r="D9" s="88">
        <v>216</v>
      </c>
      <c r="E9" s="88">
        <v>312</v>
      </c>
      <c r="F9" s="88">
        <v>96</v>
      </c>
      <c r="G9" s="81">
        <v>0.444</v>
      </c>
    </row>
    <row r="10" spans="2:7" ht="15">
      <c r="B10" s="77" t="s">
        <v>116</v>
      </c>
      <c r="C10" s="78" t="s">
        <v>117</v>
      </c>
      <c r="D10" s="128">
        <v>23</v>
      </c>
      <c r="E10" s="128"/>
      <c r="F10" s="89"/>
      <c r="G10" s="90"/>
    </row>
    <row r="11" spans="2:7" ht="15">
      <c r="B11" s="82"/>
      <c r="C11" s="83" t="s">
        <v>118</v>
      </c>
      <c r="D11" s="129">
        <v>20</v>
      </c>
      <c r="E11" s="129"/>
      <c r="F11" s="91"/>
      <c r="G11" s="92"/>
    </row>
    <row r="12" spans="2:7" ht="15">
      <c r="B12" s="82"/>
      <c r="C12" s="78" t="s">
        <v>119</v>
      </c>
      <c r="D12" s="127">
        <v>22089</v>
      </c>
      <c r="E12" s="127">
        <v>19197</v>
      </c>
      <c r="F12" s="80">
        <v>-2892</v>
      </c>
      <c r="G12" s="81">
        <v>-0.131</v>
      </c>
    </row>
    <row r="13" spans="2:7" ht="15">
      <c r="B13" s="82"/>
      <c r="C13" s="83" t="s">
        <v>120</v>
      </c>
      <c r="D13" s="80">
        <v>6864</v>
      </c>
      <c r="E13" s="80">
        <v>5364</v>
      </c>
      <c r="F13" s="80">
        <v>-1500</v>
      </c>
      <c r="G13" s="81">
        <v>-0.219</v>
      </c>
    </row>
    <row r="14" spans="2:7" ht="15">
      <c r="B14" s="82"/>
      <c r="C14" s="83" t="s">
        <v>121</v>
      </c>
      <c r="D14" s="80">
        <v>4638</v>
      </c>
      <c r="E14" s="80">
        <v>3180</v>
      </c>
      <c r="F14" s="80">
        <v>-1458</v>
      </c>
      <c r="G14" s="81">
        <v>-0.314</v>
      </c>
    </row>
    <row r="15" spans="2:7" ht="15">
      <c r="B15" s="82"/>
      <c r="C15" s="95" t="s">
        <v>122</v>
      </c>
      <c r="D15" s="130">
        <v>546</v>
      </c>
      <c r="E15" s="130">
        <v>378</v>
      </c>
      <c r="F15" s="88">
        <v>-168</v>
      </c>
      <c r="G15" s="97">
        <v>-0.308</v>
      </c>
    </row>
    <row r="16" spans="2:7" ht="15">
      <c r="B16" s="82"/>
      <c r="C16" s="78" t="s">
        <v>123</v>
      </c>
      <c r="D16" s="98">
        <v>64.7</v>
      </c>
      <c r="E16" s="98">
        <v>68.2</v>
      </c>
      <c r="F16" s="131"/>
      <c r="G16" s="132"/>
    </row>
    <row r="17" spans="2:7" ht="15">
      <c r="B17" s="82"/>
      <c r="C17" s="83" t="s">
        <v>124</v>
      </c>
      <c r="D17" s="98">
        <v>20.1</v>
      </c>
      <c r="E17" s="98">
        <v>19.1</v>
      </c>
      <c r="F17" s="131"/>
      <c r="G17" s="133"/>
    </row>
    <row r="18" spans="2:7" ht="15">
      <c r="B18" s="82"/>
      <c r="C18" s="83" t="s">
        <v>125</v>
      </c>
      <c r="D18" s="98">
        <v>13.600000000000001</v>
      </c>
      <c r="E18" s="98">
        <v>11.3</v>
      </c>
      <c r="F18" s="131"/>
      <c r="G18" s="133"/>
    </row>
    <row r="19" spans="2:7" ht="15">
      <c r="B19" s="85"/>
      <c r="C19" s="95" t="s">
        <v>126</v>
      </c>
      <c r="D19" s="98">
        <v>1.6</v>
      </c>
      <c r="E19" s="98">
        <v>1.3</v>
      </c>
      <c r="F19" s="131"/>
      <c r="G19" s="133"/>
    </row>
    <row r="20" spans="2:7" ht="15">
      <c r="B20" s="77" t="s">
        <v>127</v>
      </c>
      <c r="C20" s="117" t="s">
        <v>128</v>
      </c>
      <c r="D20" s="134">
        <v>64.6</v>
      </c>
      <c r="E20" s="103">
        <v>65.1</v>
      </c>
      <c r="F20" s="135"/>
      <c r="G20" s="136"/>
    </row>
    <row r="21" spans="2:7" ht="15">
      <c r="B21" s="82"/>
      <c r="C21" s="106" t="s">
        <v>129</v>
      </c>
      <c r="D21" s="98">
        <v>15.9</v>
      </c>
      <c r="E21" s="108">
        <v>15.3</v>
      </c>
      <c r="F21" s="137"/>
      <c r="G21" s="133"/>
    </row>
    <row r="22" spans="2:7" ht="15">
      <c r="B22" s="82"/>
      <c r="C22" s="106" t="s">
        <v>139</v>
      </c>
      <c r="D22" s="98">
        <v>9</v>
      </c>
      <c r="E22" s="108">
        <v>8.4</v>
      </c>
      <c r="F22" s="137"/>
      <c r="G22" s="133"/>
    </row>
    <row r="23" spans="2:7" ht="15">
      <c r="B23" s="82"/>
      <c r="C23" s="106" t="s">
        <v>131</v>
      </c>
      <c r="D23" s="98">
        <v>17.8</v>
      </c>
      <c r="E23" s="108">
        <v>19.5</v>
      </c>
      <c r="F23" s="137"/>
      <c r="G23" s="133"/>
    </row>
    <row r="24" spans="2:7" ht="15.75" thickBot="1">
      <c r="B24" s="109"/>
      <c r="C24" s="110" t="s">
        <v>132</v>
      </c>
      <c r="D24" s="138">
        <v>4.6</v>
      </c>
      <c r="E24" s="111">
        <v>4.7</v>
      </c>
      <c r="F24" s="139"/>
      <c r="G24" s="140"/>
    </row>
    <row r="25" spans="2:7" ht="15">
      <c r="B25" s="2" t="s">
        <v>589</v>
      </c>
      <c r="C25" s="3"/>
      <c r="D25" s="3"/>
      <c r="E25" s="3"/>
      <c r="F25" s="3"/>
      <c r="G25" s="3"/>
    </row>
    <row r="26" spans="2:7" ht="15">
      <c r="B26" s="779" t="s">
        <v>140</v>
      </c>
      <c r="C26" s="764"/>
      <c r="D26" s="764"/>
      <c r="E26" s="764"/>
      <c r="F26" s="3"/>
      <c r="G26" s="3"/>
    </row>
    <row r="27" spans="2:7" ht="15">
      <c r="B27" s="2" t="s">
        <v>59</v>
      </c>
      <c r="C27" s="3"/>
      <c r="D27" s="3"/>
      <c r="E27" s="3"/>
      <c r="F27" s="3"/>
      <c r="G27" s="115"/>
    </row>
    <row r="28" spans="2:7" ht="15">
      <c r="B28" s="3" t="s">
        <v>141</v>
      </c>
      <c r="C28" s="3"/>
      <c r="D28" s="3"/>
      <c r="E28" s="3"/>
      <c r="F28" s="3"/>
      <c r="G28" s="115"/>
    </row>
    <row r="29" spans="2:7" ht="15">
      <c r="B29" s="3" t="s">
        <v>142</v>
      </c>
      <c r="C29" s="3"/>
      <c r="D29" s="3"/>
      <c r="E29" s="3"/>
      <c r="F29" s="3"/>
      <c r="G29" s="115"/>
    </row>
    <row r="30" spans="2:7" ht="15">
      <c r="B30" s="3" t="s">
        <v>143</v>
      </c>
      <c r="C30" s="3"/>
      <c r="D30" s="3"/>
      <c r="E30" s="3"/>
      <c r="F30" s="3"/>
      <c r="G30" s="115"/>
    </row>
    <row r="31" spans="2:7" ht="15">
      <c r="B31" s="3" t="s">
        <v>144</v>
      </c>
      <c r="C31" s="3"/>
      <c r="D31" s="3"/>
      <c r="E31" s="3"/>
      <c r="F31" s="3"/>
      <c r="G31" s="115"/>
    </row>
    <row r="32" spans="2:7" ht="15">
      <c r="B32" s="116" t="s">
        <v>145</v>
      </c>
      <c r="C32" s="3"/>
      <c r="D32" s="3"/>
      <c r="E32" s="3"/>
      <c r="F32" s="3"/>
      <c r="G32" s="3"/>
    </row>
    <row r="35" spans="5:7" ht="15">
      <c r="E35" s="3"/>
      <c r="F35" s="3"/>
      <c r="G35" s="84"/>
    </row>
    <row r="36" spans="5:7" ht="15">
      <c r="E36" s="3"/>
      <c r="F36" s="3"/>
      <c r="G36" s="84"/>
    </row>
    <row r="37" spans="6:7" ht="15">
      <c r="F37" s="3"/>
      <c r="G37" s="84"/>
    </row>
  </sheetData>
  <mergeCells count="3">
    <mergeCell ref="D4:D5"/>
    <mergeCell ref="E4:E5"/>
    <mergeCell ref="F4:G4"/>
  </mergeCells>
  <hyperlinks>
    <hyperlink ref="A2" location="index!A1" display="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9AE33-DD19-4BAE-B0D7-5C6E0935BF29}">
  <dimension ref="A1:H36"/>
  <sheetViews>
    <sheetView workbookViewId="0" topLeftCell="A1">
      <selection activeCell="B2" sqref="B2"/>
    </sheetView>
  </sheetViews>
  <sheetFormatPr defaultColWidth="9.140625" defaultRowHeight="15"/>
  <cols>
    <col min="1" max="1" width="7.421875" style="3" customWidth="1"/>
    <col min="2" max="2" width="9.421875" style="3" customWidth="1"/>
    <col min="3" max="4" width="16.8515625" style="3" customWidth="1"/>
    <col min="5" max="5" width="13.140625" style="3" bestFit="1" customWidth="1"/>
    <col min="6" max="6" width="26.140625" style="3" customWidth="1"/>
    <col min="7" max="7" width="22.8515625" style="3" customWidth="1"/>
    <col min="8" max="8" width="13.7109375" style="3" customWidth="1"/>
    <col min="9" max="14" width="21.57421875" style="3" bestFit="1" customWidth="1"/>
    <col min="15" max="16384" width="9.140625" style="3" customWidth="1"/>
  </cols>
  <sheetData>
    <row r="1" ht="15">
      <c r="A1" s="171" t="s">
        <v>164</v>
      </c>
    </row>
    <row r="2" spans="1:3" ht="15">
      <c r="A2" s="409" t="s">
        <v>159</v>
      </c>
      <c r="B2" s="2" t="s">
        <v>614</v>
      </c>
      <c r="C2" s="2"/>
    </row>
    <row r="3" ht="13.5" thickBot="1"/>
    <row r="4" spans="2:8" ht="32.45" customHeight="1" thickBot="1">
      <c r="B4" s="611" t="s">
        <v>387</v>
      </c>
      <c r="C4" s="237" t="s">
        <v>541</v>
      </c>
      <c r="D4" s="236" t="s">
        <v>542</v>
      </c>
      <c r="E4" s="235" t="s">
        <v>543</v>
      </c>
      <c r="F4" s="237" t="s">
        <v>544</v>
      </c>
      <c r="G4" s="236" t="s">
        <v>545</v>
      </c>
      <c r="H4" s="235" t="s">
        <v>546</v>
      </c>
    </row>
    <row r="5" spans="2:8" ht="15">
      <c r="B5" s="606">
        <v>2022</v>
      </c>
      <c r="C5" s="272">
        <v>181925</v>
      </c>
      <c r="D5" s="163">
        <v>109285</v>
      </c>
      <c r="E5" s="509">
        <f aca="true" t="shared" si="0" ref="E5:E27">+D5/C5</f>
        <v>0.6007145801841418</v>
      </c>
      <c r="F5" s="272">
        <v>77431</v>
      </c>
      <c r="G5" s="802">
        <v>20423</v>
      </c>
      <c r="H5" s="803">
        <f aca="true" t="shared" si="1" ref="H5:H27">+G5/F5</f>
        <v>0.26375740982293916</v>
      </c>
    </row>
    <row r="6" spans="2:8" ht="15">
      <c r="B6" s="606">
        <v>2021</v>
      </c>
      <c r="C6" s="272">
        <v>198252</v>
      </c>
      <c r="D6" s="163">
        <v>125459</v>
      </c>
      <c r="E6" s="509">
        <f aca="true" t="shared" si="2" ref="E6">+D6/C6</f>
        <v>0.632825898351593</v>
      </c>
      <c r="F6" s="272">
        <v>77845</v>
      </c>
      <c r="G6" s="802">
        <v>21542</v>
      </c>
      <c r="H6" s="803">
        <f aca="true" t="shared" si="3" ref="H6">+G6/F6</f>
        <v>0.2767293981630162</v>
      </c>
    </row>
    <row r="7" spans="2:8" ht="15">
      <c r="B7" s="606">
        <v>2020</v>
      </c>
      <c r="C7" s="272">
        <v>181580</v>
      </c>
      <c r="D7" s="163">
        <v>127583</v>
      </c>
      <c r="E7" s="509">
        <f t="shared" si="0"/>
        <v>0.702626941293094</v>
      </c>
      <c r="F7" s="804">
        <v>70252</v>
      </c>
      <c r="G7" s="802">
        <v>21318</v>
      </c>
      <c r="H7" s="803">
        <f t="shared" si="1"/>
        <v>0.3034504355747879</v>
      </c>
    </row>
    <row r="8" spans="2:8" ht="15">
      <c r="B8" s="606">
        <v>2019</v>
      </c>
      <c r="C8" s="272">
        <v>185467</v>
      </c>
      <c r="D8" s="163">
        <v>127921</v>
      </c>
      <c r="E8" s="509">
        <f t="shared" si="0"/>
        <v>0.6897237783541007</v>
      </c>
      <c r="F8" s="804">
        <v>64184</v>
      </c>
      <c r="G8" s="567">
        <v>21308</v>
      </c>
      <c r="H8" s="803">
        <f t="shared" si="1"/>
        <v>0.3319830487348872</v>
      </c>
    </row>
    <row r="9" spans="1:8" ht="15">
      <c r="A9" s="263"/>
      <c r="B9" s="606">
        <v>2018</v>
      </c>
      <c r="C9" s="272">
        <v>186119</v>
      </c>
      <c r="D9" s="163">
        <v>133863</v>
      </c>
      <c r="E9" s="509">
        <f t="shared" si="0"/>
        <v>0.719233393688984</v>
      </c>
      <c r="F9" s="804">
        <v>62707</v>
      </c>
      <c r="G9" s="567">
        <v>20745</v>
      </c>
      <c r="H9" s="803">
        <f t="shared" si="1"/>
        <v>0.3308243098856587</v>
      </c>
    </row>
    <row r="10" spans="2:8" ht="15">
      <c r="B10" s="606">
        <v>2017</v>
      </c>
      <c r="C10" s="272">
        <v>182438</v>
      </c>
      <c r="D10" s="163">
        <v>146550</v>
      </c>
      <c r="E10" s="509">
        <f t="shared" si="0"/>
        <v>0.8032865959942556</v>
      </c>
      <c r="F10" s="805">
        <v>64211</v>
      </c>
      <c r="G10" s="567">
        <v>23487</v>
      </c>
      <c r="H10" s="803">
        <f t="shared" si="1"/>
        <v>0.36577844917537494</v>
      </c>
    </row>
    <row r="11" spans="2:8" ht="15">
      <c r="B11" s="606">
        <v>2016</v>
      </c>
      <c r="C11" s="272">
        <v>188566</v>
      </c>
      <c r="D11" s="163">
        <v>152561</v>
      </c>
      <c r="E11" s="509">
        <f t="shared" si="0"/>
        <v>0.8090588971500695</v>
      </c>
      <c r="F11" s="805">
        <v>65171</v>
      </c>
      <c r="G11" s="567">
        <v>24377</v>
      </c>
      <c r="H11" s="803">
        <f t="shared" si="1"/>
        <v>0.3740467385800433</v>
      </c>
    </row>
    <row r="12" spans="2:8" ht="15">
      <c r="B12" s="606">
        <v>2015</v>
      </c>
      <c r="C12" s="272">
        <v>191102</v>
      </c>
      <c r="D12" s="163">
        <v>158417</v>
      </c>
      <c r="E12" s="509">
        <f t="shared" si="0"/>
        <v>0.8289656832476897</v>
      </c>
      <c r="F12" s="805">
        <v>64706</v>
      </c>
      <c r="G12" s="567">
        <v>24120</v>
      </c>
      <c r="H12" s="803">
        <f t="shared" si="1"/>
        <v>0.3727629586128025</v>
      </c>
    </row>
    <row r="13" spans="2:8" ht="15">
      <c r="B13" s="606">
        <v>2014</v>
      </c>
      <c r="C13" s="272">
        <v>194704</v>
      </c>
      <c r="D13" s="163">
        <v>162850</v>
      </c>
      <c r="E13" s="509">
        <f t="shared" si="0"/>
        <v>0.8363978141178404</v>
      </c>
      <c r="F13" s="805">
        <v>62969</v>
      </c>
      <c r="G13" s="567">
        <v>23627</v>
      </c>
      <c r="H13" s="803">
        <f t="shared" si="1"/>
        <v>0.3752163763121536</v>
      </c>
    </row>
    <row r="14" spans="2:8" ht="15">
      <c r="B14" s="606">
        <v>2013</v>
      </c>
      <c r="C14" s="272">
        <v>198543</v>
      </c>
      <c r="D14" s="163">
        <v>167666</v>
      </c>
      <c r="E14" s="509">
        <f t="shared" si="0"/>
        <v>0.8444820517469768</v>
      </c>
      <c r="F14" s="805">
        <v>61919</v>
      </c>
      <c r="G14" s="567">
        <v>24591</v>
      </c>
      <c r="H14" s="803">
        <f t="shared" si="1"/>
        <v>0.39714788675527707</v>
      </c>
    </row>
    <row r="15" spans="2:8" ht="15">
      <c r="B15" s="606">
        <v>2012</v>
      </c>
      <c r="C15" s="272">
        <v>211135</v>
      </c>
      <c r="D15" s="163">
        <v>174187</v>
      </c>
      <c r="E15" s="509">
        <f t="shared" si="0"/>
        <v>0.8250029601913468</v>
      </c>
      <c r="F15" s="805">
        <v>66053</v>
      </c>
      <c r="G15" s="567">
        <v>27000</v>
      </c>
      <c r="H15" s="803">
        <f t="shared" si="1"/>
        <v>0.4087626602879506</v>
      </c>
    </row>
    <row r="16" spans="2:8" ht="15">
      <c r="B16" s="606">
        <v>2011</v>
      </c>
      <c r="C16" s="272">
        <v>209665</v>
      </c>
      <c r="D16" s="163">
        <v>173398</v>
      </c>
      <c r="E16" s="509">
        <f t="shared" si="0"/>
        <v>0.827024062194453</v>
      </c>
      <c r="F16" s="805">
        <v>69189</v>
      </c>
      <c r="G16" s="567">
        <v>33932</v>
      </c>
      <c r="H16" s="803">
        <f t="shared" si="1"/>
        <v>0.49042477850525373</v>
      </c>
    </row>
    <row r="17" spans="2:8" ht="15">
      <c r="B17" s="606">
        <v>2010</v>
      </c>
      <c r="C17" s="272">
        <v>216482</v>
      </c>
      <c r="D17" s="163">
        <v>176314</v>
      </c>
      <c r="E17" s="509">
        <f t="shared" si="0"/>
        <v>0.8144510860025314</v>
      </c>
      <c r="F17" s="805">
        <v>74689</v>
      </c>
      <c r="G17" s="567">
        <v>36171</v>
      </c>
      <c r="H17" s="803">
        <f t="shared" si="1"/>
        <v>0.4842881816599499</v>
      </c>
    </row>
    <row r="18" spans="2:8" ht="15">
      <c r="B18" s="606">
        <v>2009</v>
      </c>
      <c r="C18" s="272">
        <v>209867</v>
      </c>
      <c r="D18" s="163">
        <v>163368</v>
      </c>
      <c r="E18" s="509">
        <f t="shared" si="0"/>
        <v>0.7784358665249896</v>
      </c>
      <c r="F18" s="805">
        <v>75315</v>
      </c>
      <c r="G18" s="567">
        <v>35370</v>
      </c>
      <c r="H18" s="803">
        <f t="shared" si="1"/>
        <v>0.469627564230233</v>
      </c>
    </row>
    <row r="19" spans="2:8" ht="15">
      <c r="B19" s="606">
        <v>2008</v>
      </c>
      <c r="C19" s="272">
        <v>193328</v>
      </c>
      <c r="D19" s="163">
        <v>145491</v>
      </c>
      <c r="E19" s="509">
        <f t="shared" si="0"/>
        <v>0.7525604154597368</v>
      </c>
      <c r="F19" s="805">
        <v>70944</v>
      </c>
      <c r="G19" s="567">
        <v>33042</v>
      </c>
      <c r="H19" s="803">
        <f t="shared" si="1"/>
        <v>0.46574763193504737</v>
      </c>
    </row>
    <row r="20" spans="2:8" ht="15">
      <c r="B20" s="606">
        <v>2007</v>
      </c>
      <c r="C20" s="272">
        <v>192456</v>
      </c>
      <c r="D20" s="163">
        <v>142031</v>
      </c>
      <c r="E20" s="509">
        <f t="shared" si="0"/>
        <v>0.7379920605229248</v>
      </c>
      <c r="F20" s="805">
        <v>72162</v>
      </c>
      <c r="G20" s="567">
        <v>31760</v>
      </c>
      <c r="H20" s="803">
        <f t="shared" si="1"/>
        <v>0.44012083922285966</v>
      </c>
    </row>
    <row r="21" spans="2:8" ht="15">
      <c r="B21" s="606">
        <v>2006</v>
      </c>
      <c r="C21" s="272">
        <v>187706</v>
      </c>
      <c r="D21" s="163">
        <v>136483</v>
      </c>
      <c r="E21" s="509">
        <f t="shared" si="0"/>
        <v>0.727110481284562</v>
      </c>
      <c r="F21" s="805">
        <v>70798</v>
      </c>
      <c r="G21" s="567">
        <v>30937</v>
      </c>
      <c r="H21" s="803">
        <f t="shared" si="1"/>
        <v>0.43697562078024804</v>
      </c>
    </row>
    <row r="22" spans="2:8" ht="15">
      <c r="B22" s="606">
        <v>2005</v>
      </c>
      <c r="C22" s="272">
        <v>185379</v>
      </c>
      <c r="D22" s="163">
        <v>127055</v>
      </c>
      <c r="E22" s="509">
        <f t="shared" si="0"/>
        <v>0.685379681625211</v>
      </c>
      <c r="F22" s="805">
        <v>72382</v>
      </c>
      <c r="G22" s="567">
        <v>27356</v>
      </c>
      <c r="H22" s="803">
        <f t="shared" si="1"/>
        <v>0.37793926666850874</v>
      </c>
    </row>
    <row r="23" spans="2:8" ht="15">
      <c r="B23" s="606">
        <v>2004</v>
      </c>
      <c r="C23" s="272">
        <v>178601</v>
      </c>
      <c r="D23" s="163">
        <v>131407</v>
      </c>
      <c r="E23" s="509">
        <f t="shared" si="0"/>
        <v>0.7357573585814189</v>
      </c>
      <c r="F23" s="805">
        <v>74805</v>
      </c>
      <c r="G23" s="567">
        <v>25625</v>
      </c>
      <c r="H23" s="803">
        <f t="shared" si="1"/>
        <v>0.34255731568745407</v>
      </c>
    </row>
    <row r="24" spans="2:8" ht="15">
      <c r="B24" s="606">
        <v>2003</v>
      </c>
      <c r="C24" s="272">
        <v>171994</v>
      </c>
      <c r="D24" s="163">
        <v>133791</v>
      </c>
      <c r="E24" s="509">
        <f t="shared" si="0"/>
        <v>0.7778817865739502</v>
      </c>
      <c r="F24" s="805">
        <v>61422</v>
      </c>
      <c r="G24" s="567">
        <v>22459</v>
      </c>
      <c r="H24" s="803">
        <f t="shared" si="1"/>
        <v>0.3656507440330826</v>
      </c>
    </row>
    <row r="25" spans="2:8" ht="15">
      <c r="B25" s="606">
        <v>2002</v>
      </c>
      <c r="C25" s="272">
        <v>183735</v>
      </c>
      <c r="D25" s="163">
        <v>133559</v>
      </c>
      <c r="E25" s="509">
        <f t="shared" si="0"/>
        <v>0.7269110403570359</v>
      </c>
      <c r="F25" s="805">
        <v>57128</v>
      </c>
      <c r="G25" s="567">
        <v>16967</v>
      </c>
      <c r="H25" s="803">
        <f t="shared" si="1"/>
        <v>0.29699971992718105</v>
      </c>
    </row>
    <row r="26" spans="2:8" ht="15">
      <c r="B26" s="606">
        <v>2001</v>
      </c>
      <c r="C26" s="272">
        <v>160387</v>
      </c>
      <c r="D26" s="163">
        <v>129391</v>
      </c>
      <c r="E26" s="509">
        <f t="shared" si="0"/>
        <v>0.8067424417190919</v>
      </c>
      <c r="F26" s="805">
        <v>56962</v>
      </c>
      <c r="G26" s="567">
        <v>18751</v>
      </c>
      <c r="H26" s="803">
        <f t="shared" si="1"/>
        <v>0.329184368526386</v>
      </c>
    </row>
    <row r="27" spans="2:8" ht="13.5" thickBot="1">
      <c r="B27" s="374">
        <v>2000</v>
      </c>
      <c r="C27" s="156">
        <v>145308</v>
      </c>
      <c r="D27" s="157">
        <v>115839</v>
      </c>
      <c r="E27" s="505">
        <f t="shared" si="0"/>
        <v>0.7971963002725245</v>
      </c>
      <c r="F27" s="806">
        <v>48043</v>
      </c>
      <c r="G27" s="807">
        <v>12268</v>
      </c>
      <c r="H27" s="808">
        <f t="shared" si="1"/>
        <v>0.2553545781903711</v>
      </c>
    </row>
    <row r="28" ht="15">
      <c r="B28" s="2" t="s">
        <v>588</v>
      </c>
    </row>
    <row r="29" ht="15">
      <c r="B29" s="116" t="s">
        <v>547</v>
      </c>
    </row>
    <row r="30" ht="15">
      <c r="B30" s="2"/>
    </row>
    <row r="31" ht="15">
      <c r="B31" s="116"/>
    </row>
    <row r="32" ht="15">
      <c r="B32" s="116"/>
    </row>
    <row r="33" ht="15">
      <c r="B33" s="116"/>
    </row>
    <row r="35" ht="15">
      <c r="B35" s="263"/>
    </row>
    <row r="36" ht="15">
      <c r="B36" s="263"/>
    </row>
  </sheetData>
  <hyperlinks>
    <hyperlink ref="A2" location="index!A1" display="index"/>
  </hyperlinks>
  <printOptions/>
  <pageMargins left="0.7" right="0.7" top="0.75" bottom="0.75" header="0.3" footer="0.3"/>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6821A-65E1-4D4E-9F6B-361FEE079AF5}">
  <dimension ref="A1:M35"/>
  <sheetViews>
    <sheetView workbookViewId="0" topLeftCell="A1"/>
  </sheetViews>
  <sheetFormatPr defaultColWidth="9.140625" defaultRowHeight="15"/>
  <cols>
    <col min="1" max="1" width="12.8515625" style="3" customWidth="1"/>
    <col min="2" max="2" width="15.00390625" style="3" customWidth="1"/>
    <col min="3" max="4" width="16.8515625" style="3" customWidth="1"/>
    <col min="5" max="5" width="13.140625" style="3" bestFit="1" customWidth="1"/>
    <col min="6" max="6" width="9.140625" style="3" customWidth="1"/>
    <col min="7" max="7" width="8.8515625" style="3" bestFit="1" customWidth="1"/>
    <col min="8" max="8" width="8.140625" style="3" bestFit="1" customWidth="1"/>
    <col min="9" max="14" width="21.57421875" style="3" bestFit="1" customWidth="1"/>
    <col min="15" max="16384" width="9.140625" style="3" customWidth="1"/>
  </cols>
  <sheetData>
    <row r="1" ht="15">
      <c r="A1" s="171" t="s">
        <v>164</v>
      </c>
    </row>
    <row r="2" spans="1:2" ht="15">
      <c r="A2" s="409" t="s">
        <v>159</v>
      </c>
      <c r="B2" s="2" t="s">
        <v>615</v>
      </c>
    </row>
    <row r="3" ht="13.5" thickBot="1"/>
    <row r="4" spans="2:5" ht="26.25" thickBot="1">
      <c r="B4" s="611" t="s">
        <v>387</v>
      </c>
      <c r="C4" s="237" t="s">
        <v>404</v>
      </c>
      <c r="D4" s="236" t="s">
        <v>403</v>
      </c>
      <c r="E4" s="384" t="s">
        <v>402</v>
      </c>
    </row>
    <row r="5" spans="2:13" ht="15">
      <c r="B5" s="610">
        <v>2022</v>
      </c>
      <c r="C5" s="609">
        <v>259356</v>
      </c>
      <c r="D5" s="608">
        <v>129708</v>
      </c>
      <c r="E5" s="607">
        <f aca="true" t="shared" si="0" ref="E5:E27">D5/C5</f>
        <v>0.5001156711238607</v>
      </c>
      <c r="K5" s="826"/>
      <c r="M5" s="84"/>
    </row>
    <row r="6" spans="2:13" ht="15">
      <c r="B6" s="610">
        <v>2021</v>
      </c>
      <c r="C6" s="609">
        <v>276097</v>
      </c>
      <c r="D6" s="608">
        <v>146994</v>
      </c>
      <c r="E6" s="607">
        <f t="shared" si="0"/>
        <v>0.5323998449820172</v>
      </c>
      <c r="K6" s="826"/>
      <c r="M6" s="84"/>
    </row>
    <row r="7" spans="2:13" ht="15">
      <c r="B7" s="606">
        <v>2020</v>
      </c>
      <c r="C7" s="609">
        <v>251832</v>
      </c>
      <c r="D7" s="608">
        <v>148905</v>
      </c>
      <c r="E7" s="607">
        <f t="shared" si="0"/>
        <v>0.5912870485085295</v>
      </c>
      <c r="K7" s="826"/>
      <c r="M7" s="84"/>
    </row>
    <row r="8" spans="1:13" ht="15">
      <c r="A8" s="263"/>
      <c r="B8" s="610">
        <v>2019</v>
      </c>
      <c r="C8" s="609">
        <v>249651</v>
      </c>
      <c r="D8" s="608">
        <v>149229</v>
      </c>
      <c r="E8" s="607">
        <f t="shared" si="0"/>
        <v>0.5977504596416597</v>
      </c>
      <c r="K8" s="826"/>
      <c r="M8" s="84"/>
    </row>
    <row r="9" spans="2:13" ht="15">
      <c r="B9" s="606">
        <v>2018</v>
      </c>
      <c r="C9" s="605">
        <v>248826</v>
      </c>
      <c r="D9" s="534">
        <v>154608</v>
      </c>
      <c r="E9" s="604">
        <f t="shared" si="0"/>
        <v>0.6213498589375709</v>
      </c>
      <c r="K9" s="826"/>
      <c r="M9" s="84"/>
    </row>
    <row r="10" spans="2:13" ht="15">
      <c r="B10" s="606">
        <v>2017</v>
      </c>
      <c r="C10" s="605">
        <v>246649</v>
      </c>
      <c r="D10" s="534">
        <v>170037</v>
      </c>
      <c r="E10" s="604">
        <f t="shared" si="0"/>
        <v>0.6893885643160929</v>
      </c>
      <c r="K10" s="826"/>
      <c r="M10" s="84"/>
    </row>
    <row r="11" spans="2:13" ht="15">
      <c r="B11" s="606">
        <v>2016</v>
      </c>
      <c r="C11" s="605">
        <v>253737</v>
      </c>
      <c r="D11" s="534">
        <v>176938</v>
      </c>
      <c r="E11" s="604">
        <f t="shared" si="0"/>
        <v>0.6973283360329791</v>
      </c>
      <c r="K11" s="826"/>
      <c r="M11" s="84"/>
    </row>
    <row r="12" spans="2:13" ht="15">
      <c r="B12" s="606">
        <v>2015</v>
      </c>
      <c r="C12" s="605">
        <v>255808</v>
      </c>
      <c r="D12" s="534">
        <v>182537</v>
      </c>
      <c r="E12" s="604">
        <f t="shared" si="0"/>
        <v>0.7135703340005004</v>
      </c>
      <c r="K12" s="826"/>
      <c r="M12" s="84"/>
    </row>
    <row r="13" spans="2:13" ht="15">
      <c r="B13" s="606">
        <v>2014</v>
      </c>
      <c r="C13" s="605">
        <v>257673</v>
      </c>
      <c r="D13" s="534">
        <v>186477</v>
      </c>
      <c r="E13" s="604">
        <f t="shared" si="0"/>
        <v>0.7236963127685089</v>
      </c>
      <c r="K13" s="826"/>
      <c r="M13" s="84"/>
    </row>
    <row r="14" spans="2:13" ht="15">
      <c r="B14" s="606">
        <v>2013</v>
      </c>
      <c r="C14" s="605">
        <v>260462</v>
      </c>
      <c r="D14" s="534">
        <v>192257</v>
      </c>
      <c r="E14" s="604">
        <f t="shared" si="0"/>
        <v>0.7381383848699619</v>
      </c>
      <c r="K14" s="826"/>
      <c r="M14" s="84"/>
    </row>
    <row r="15" spans="2:13" ht="15">
      <c r="B15" s="606">
        <v>2012</v>
      </c>
      <c r="C15" s="605">
        <v>277188</v>
      </c>
      <c r="D15" s="534">
        <v>201187</v>
      </c>
      <c r="E15" s="604">
        <f t="shared" si="0"/>
        <v>0.7258142488130799</v>
      </c>
      <c r="K15" s="826"/>
      <c r="M15" s="84"/>
    </row>
    <row r="16" spans="2:13" ht="15">
      <c r="B16" s="606">
        <v>2011</v>
      </c>
      <c r="C16" s="605">
        <v>278854</v>
      </c>
      <c r="D16" s="534">
        <v>207330</v>
      </c>
      <c r="E16" s="604">
        <f t="shared" si="0"/>
        <v>0.7435073551033874</v>
      </c>
      <c r="K16" s="826"/>
      <c r="M16" s="84"/>
    </row>
    <row r="17" spans="2:13" ht="15">
      <c r="B17" s="606">
        <v>2010</v>
      </c>
      <c r="C17" s="605">
        <v>291171</v>
      </c>
      <c r="D17" s="534">
        <v>212485</v>
      </c>
      <c r="E17" s="604">
        <f t="shared" si="0"/>
        <v>0.7297601752921823</v>
      </c>
      <c r="K17" s="826"/>
      <c r="M17" s="84"/>
    </row>
    <row r="18" spans="2:13" ht="15">
      <c r="B18" s="606">
        <v>2009</v>
      </c>
      <c r="C18" s="605">
        <v>285182</v>
      </c>
      <c r="D18" s="534">
        <v>198738</v>
      </c>
      <c r="E18" s="604">
        <f t="shared" si="0"/>
        <v>0.6968812898429775</v>
      </c>
      <c r="K18" s="826"/>
      <c r="M18" s="84"/>
    </row>
    <row r="19" spans="2:13" ht="15">
      <c r="B19" s="606">
        <v>2008</v>
      </c>
      <c r="C19" s="605">
        <v>264272</v>
      </c>
      <c r="D19" s="534">
        <v>178533</v>
      </c>
      <c r="E19" s="604">
        <f t="shared" si="0"/>
        <v>0.6755653266331658</v>
      </c>
      <c r="K19" s="826"/>
      <c r="M19" s="84"/>
    </row>
    <row r="20" spans="2:11" ht="15">
      <c r="B20" s="606">
        <v>2007</v>
      </c>
      <c r="C20" s="605">
        <v>264618</v>
      </c>
      <c r="D20" s="534">
        <v>173791</v>
      </c>
      <c r="E20" s="604">
        <f t="shared" si="0"/>
        <v>0.6567618227029152</v>
      </c>
      <c r="K20" s="826"/>
    </row>
    <row r="21" spans="2:5" ht="15">
      <c r="B21" s="606">
        <v>2006</v>
      </c>
      <c r="C21" s="605">
        <v>258504</v>
      </c>
      <c r="D21" s="534">
        <v>167420</v>
      </c>
      <c r="E21" s="604">
        <f t="shared" si="0"/>
        <v>0.6476495528115619</v>
      </c>
    </row>
    <row r="22" spans="2:5" ht="15">
      <c r="B22" s="606">
        <v>2005</v>
      </c>
      <c r="C22" s="605">
        <v>257761</v>
      </c>
      <c r="D22" s="534">
        <v>154411</v>
      </c>
      <c r="E22" s="604">
        <f t="shared" si="0"/>
        <v>0.5990471793638292</v>
      </c>
    </row>
    <row r="23" spans="2:5" ht="15">
      <c r="B23" s="606">
        <v>2004</v>
      </c>
      <c r="C23" s="605">
        <v>253406</v>
      </c>
      <c r="D23" s="534">
        <v>157032</v>
      </c>
      <c r="E23" s="604">
        <f t="shared" si="0"/>
        <v>0.6196854060282708</v>
      </c>
    </row>
    <row r="24" spans="2:5" ht="15">
      <c r="B24" s="606">
        <v>2003</v>
      </c>
      <c r="C24" s="605">
        <v>233416</v>
      </c>
      <c r="D24" s="534">
        <v>156250</v>
      </c>
      <c r="E24" s="604">
        <f t="shared" si="0"/>
        <v>0.669405696267608</v>
      </c>
    </row>
    <row r="25" spans="2:5" ht="15">
      <c r="B25" s="606">
        <v>2002</v>
      </c>
      <c r="C25" s="605">
        <v>240863</v>
      </c>
      <c r="D25" s="534">
        <v>150526</v>
      </c>
      <c r="E25" s="604">
        <f t="shared" si="0"/>
        <v>0.6249444705081312</v>
      </c>
    </row>
    <row r="26" spans="2:5" ht="15">
      <c r="B26" s="606">
        <v>2001</v>
      </c>
      <c r="C26" s="605">
        <v>217349</v>
      </c>
      <c r="D26" s="534">
        <v>148142</v>
      </c>
      <c r="E26" s="604">
        <f t="shared" si="0"/>
        <v>0.6815858366038031</v>
      </c>
    </row>
    <row r="27" spans="2:5" ht="13.5" thickBot="1">
      <c r="B27" s="374">
        <v>2000</v>
      </c>
      <c r="C27" s="603">
        <v>193351</v>
      </c>
      <c r="D27" s="530">
        <v>128107</v>
      </c>
      <c r="E27" s="602">
        <f t="shared" si="0"/>
        <v>0.6625618693464218</v>
      </c>
    </row>
    <row r="28" ht="15">
      <c r="B28" s="2" t="s">
        <v>588</v>
      </c>
    </row>
    <row r="29" ht="15">
      <c r="B29" s="116" t="s">
        <v>416</v>
      </c>
    </row>
    <row r="30" ht="15">
      <c r="B30" s="2" t="s">
        <v>59</v>
      </c>
    </row>
    <row r="31" ht="15">
      <c r="B31" s="3" t="s">
        <v>401</v>
      </c>
    </row>
    <row r="32" ht="15">
      <c r="B32" s="116" t="s">
        <v>400</v>
      </c>
    </row>
    <row r="34" ht="15">
      <c r="B34" s="263"/>
    </row>
    <row r="35" ht="15">
      <c r="B35" s="263"/>
    </row>
  </sheetData>
  <hyperlinks>
    <hyperlink ref="A2" location="index!A1" display="index"/>
  </hyperlinks>
  <printOptions/>
  <pageMargins left="0.7" right="0.7" top="0.75" bottom="0.75" header="0.3" footer="0.3"/>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CC58D-8E86-40B3-A195-DDAFFBA4F9E3}">
  <sheetPr>
    <pageSetUpPr fitToPage="1"/>
  </sheetPr>
  <dimension ref="A1:H29"/>
  <sheetViews>
    <sheetView workbookViewId="0" topLeftCell="A1">
      <selection activeCell="A2" sqref="A2"/>
    </sheetView>
  </sheetViews>
  <sheetFormatPr defaultColWidth="9.140625" defaultRowHeight="15"/>
  <cols>
    <col min="1" max="1" width="11.8515625" style="3" customWidth="1"/>
    <col min="2" max="2" width="7.140625" style="3" customWidth="1"/>
    <col min="3" max="3" width="19.140625" style="3" customWidth="1"/>
    <col min="4" max="4" width="17.28125" style="3" customWidth="1"/>
    <col min="5" max="5" width="19.421875" style="3" customWidth="1"/>
    <col min="6" max="6" width="9.140625" style="3" customWidth="1"/>
    <col min="7" max="7" width="28.8515625" style="3" customWidth="1"/>
    <col min="8" max="8" width="33.57421875" style="3" customWidth="1"/>
    <col min="9" max="16384" width="9.140625" style="3" customWidth="1"/>
  </cols>
  <sheetData>
    <row r="1" ht="15">
      <c r="A1" s="171" t="s">
        <v>164</v>
      </c>
    </row>
    <row r="2" spans="1:3" ht="15">
      <c r="A2" s="409" t="s">
        <v>159</v>
      </c>
      <c r="B2" s="2" t="s">
        <v>418</v>
      </c>
      <c r="C2" s="2"/>
    </row>
    <row r="3" ht="13.5" thickBot="1"/>
    <row r="4" spans="2:5" ht="26.25" thickBot="1">
      <c r="B4" s="638" t="s">
        <v>387</v>
      </c>
      <c r="C4" s="640" t="s">
        <v>419</v>
      </c>
      <c r="D4" s="641" t="s">
        <v>420</v>
      </c>
      <c r="E4" s="639" t="s">
        <v>421</v>
      </c>
    </row>
    <row r="5" spans="2:8" s="29" customFormat="1" ht="15">
      <c r="B5" s="645">
        <v>2022</v>
      </c>
      <c r="C5" s="644">
        <v>802501741</v>
      </c>
      <c r="D5" s="642">
        <v>504397395</v>
      </c>
      <c r="E5" s="643">
        <v>72021979</v>
      </c>
      <c r="G5" s="3"/>
      <c r="H5" s="3"/>
    </row>
    <row r="6" spans="2:8" s="29" customFormat="1" ht="15">
      <c r="B6" s="628">
        <v>2021</v>
      </c>
      <c r="C6" s="629">
        <v>874331603</v>
      </c>
      <c r="D6" s="630">
        <v>528015445</v>
      </c>
      <c r="E6" s="631">
        <v>87935086</v>
      </c>
      <c r="G6" s="3"/>
      <c r="H6" s="3"/>
    </row>
    <row r="7" spans="2:5" ht="15">
      <c r="B7" s="628">
        <v>2020</v>
      </c>
      <c r="C7" s="629">
        <v>870618548</v>
      </c>
      <c r="D7" s="630">
        <v>502229689</v>
      </c>
      <c r="E7" s="631">
        <v>178776774</v>
      </c>
    </row>
    <row r="8" spans="2:5" ht="15">
      <c r="B8" s="628">
        <v>2019</v>
      </c>
      <c r="C8" s="629">
        <v>866133763</v>
      </c>
      <c r="D8" s="630">
        <v>503732911</v>
      </c>
      <c r="E8" s="631">
        <v>93799443</v>
      </c>
    </row>
    <row r="9" spans="2:5" ht="15" customHeight="1">
      <c r="B9" s="628">
        <v>2018</v>
      </c>
      <c r="C9" s="629">
        <v>845089395</v>
      </c>
      <c r="D9" s="630">
        <v>497611692</v>
      </c>
      <c r="E9" s="631">
        <v>100164688</v>
      </c>
    </row>
    <row r="10" spans="2:5" ht="15">
      <c r="B10" s="628">
        <v>2017</v>
      </c>
      <c r="C10" s="629">
        <v>1039317480</v>
      </c>
      <c r="D10" s="630">
        <v>409671677</v>
      </c>
      <c r="E10" s="631">
        <v>108884300</v>
      </c>
    </row>
    <row r="11" spans="2:5" ht="15">
      <c r="B11" s="628">
        <v>2016</v>
      </c>
      <c r="C11" s="629">
        <v>1060187209</v>
      </c>
      <c r="D11" s="630">
        <v>417357647</v>
      </c>
      <c r="E11" s="631">
        <v>113909186</v>
      </c>
    </row>
    <row r="12" spans="2:5" ht="15">
      <c r="B12" s="628">
        <v>2015</v>
      </c>
      <c r="C12" s="629">
        <v>1072996999</v>
      </c>
      <c r="D12" s="630">
        <v>420635872</v>
      </c>
      <c r="E12" s="631">
        <v>118075657</v>
      </c>
    </row>
    <row r="13" spans="2:5" ht="15">
      <c r="B13" s="628">
        <v>2014</v>
      </c>
      <c r="C13" s="629">
        <v>1052825086</v>
      </c>
      <c r="D13" s="630">
        <v>417261354</v>
      </c>
      <c r="E13" s="631">
        <v>120270874</v>
      </c>
    </row>
    <row r="14" spans="2:5" ht="15">
      <c r="B14" s="628">
        <v>2013</v>
      </c>
      <c r="C14" s="629">
        <v>1056461915</v>
      </c>
      <c r="D14" s="630">
        <v>408732069</v>
      </c>
      <c r="E14" s="631">
        <v>122112645</v>
      </c>
    </row>
    <row r="15" spans="2:5" ht="15">
      <c r="B15" s="628">
        <v>2012</v>
      </c>
      <c r="C15" s="629">
        <v>1053553315</v>
      </c>
      <c r="D15" s="630">
        <v>381339813</v>
      </c>
      <c r="E15" s="631">
        <v>126950781</v>
      </c>
    </row>
    <row r="16" spans="2:5" ht="15">
      <c r="B16" s="628">
        <v>2011</v>
      </c>
      <c r="C16" s="629">
        <v>1054837497</v>
      </c>
      <c r="D16" s="630">
        <v>374626602</v>
      </c>
      <c r="E16" s="631">
        <v>140885415</v>
      </c>
    </row>
    <row r="17" spans="2:5" ht="15">
      <c r="B17" s="628">
        <v>2010</v>
      </c>
      <c r="C17" s="629">
        <v>1007868200</v>
      </c>
      <c r="D17" s="630">
        <v>389071488</v>
      </c>
      <c r="E17" s="631">
        <v>143280132</v>
      </c>
    </row>
    <row r="18" spans="2:5" ht="15">
      <c r="B18" s="628">
        <v>2009</v>
      </c>
      <c r="C18" s="629">
        <v>885174215</v>
      </c>
      <c r="D18" s="630">
        <v>370949831</v>
      </c>
      <c r="E18" s="631">
        <v>123356530</v>
      </c>
    </row>
    <row r="19" spans="2:5" ht="15">
      <c r="B19" s="628">
        <v>2008</v>
      </c>
      <c r="C19" s="629">
        <v>787834735</v>
      </c>
      <c r="D19" s="630">
        <v>344317975</v>
      </c>
      <c r="E19" s="631">
        <v>100356596</v>
      </c>
    </row>
    <row r="20" spans="2:5" ht="15">
      <c r="B20" s="628">
        <v>2007</v>
      </c>
      <c r="C20" s="629">
        <v>736116062</v>
      </c>
      <c r="D20" s="630">
        <v>337486444</v>
      </c>
      <c r="E20" s="631">
        <v>98226493</v>
      </c>
    </row>
    <row r="21" spans="2:5" ht="15">
      <c r="B21" s="628">
        <v>2006</v>
      </c>
      <c r="C21" s="629">
        <v>688743663</v>
      </c>
      <c r="D21" s="630">
        <v>311270151</v>
      </c>
      <c r="E21" s="631">
        <v>98388233</v>
      </c>
    </row>
    <row r="22" spans="2:5" ht="15">
      <c r="B22" s="628">
        <v>2005</v>
      </c>
      <c r="C22" s="629">
        <v>609842253</v>
      </c>
      <c r="D22" s="630">
        <v>282500360</v>
      </c>
      <c r="E22" s="631">
        <v>89415201</v>
      </c>
    </row>
    <row r="23" spans="2:5" ht="15">
      <c r="B23" s="628">
        <v>2004</v>
      </c>
      <c r="C23" s="629">
        <v>589607800</v>
      </c>
      <c r="D23" s="630">
        <v>292994326</v>
      </c>
      <c r="E23" s="631">
        <v>92390309</v>
      </c>
    </row>
    <row r="24" spans="2:5" ht="15">
      <c r="B24" s="628">
        <v>2003</v>
      </c>
      <c r="C24" s="629">
        <v>593922339</v>
      </c>
      <c r="D24" s="630">
        <v>297737889</v>
      </c>
      <c r="E24" s="631">
        <v>95143228</v>
      </c>
    </row>
    <row r="25" spans="2:5" ht="15">
      <c r="B25" s="628">
        <v>2002</v>
      </c>
      <c r="C25" s="629">
        <v>560550975</v>
      </c>
      <c r="D25" s="630">
        <v>281638016</v>
      </c>
      <c r="E25" s="631">
        <v>90810508</v>
      </c>
    </row>
    <row r="26" spans="2:5" ht="15">
      <c r="B26" s="628">
        <v>2001</v>
      </c>
      <c r="C26" s="629">
        <v>551265300</v>
      </c>
      <c r="D26" s="630">
        <v>268628200</v>
      </c>
      <c r="E26" s="631">
        <v>88177896</v>
      </c>
    </row>
    <row r="27" spans="2:5" ht="13.5" thickBot="1">
      <c r="B27" s="632">
        <v>2000</v>
      </c>
      <c r="C27" s="633">
        <v>468864957</v>
      </c>
      <c r="D27" s="634">
        <v>241736567</v>
      </c>
      <c r="E27" s="635">
        <v>65008000</v>
      </c>
    </row>
    <row r="28" spans="2:5" ht="15">
      <c r="B28" s="2" t="s">
        <v>589</v>
      </c>
      <c r="E28" s="636"/>
    </row>
    <row r="29" spans="2:5" ht="15">
      <c r="B29" s="637" t="s">
        <v>422</v>
      </c>
      <c r="C29" s="540"/>
      <c r="D29" s="540"/>
      <c r="E29" s="540"/>
    </row>
  </sheetData>
  <hyperlinks>
    <hyperlink ref="A2" location="index!A1" display="index"/>
  </hyperlinks>
  <printOptions/>
  <pageMargins left="0.7" right="0.7" top="0.75" bottom="0.75" header="0.3" footer="0.3"/>
  <pageSetup fitToHeight="1"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BD93A-6F5A-47D1-93B2-A15ADC9743F4}">
  <sheetPr>
    <pageSetUpPr fitToPage="1"/>
  </sheetPr>
  <dimension ref="A1:R15"/>
  <sheetViews>
    <sheetView workbookViewId="0" topLeftCell="A1">
      <selection activeCell="C6" sqref="C6"/>
    </sheetView>
  </sheetViews>
  <sheetFormatPr defaultColWidth="9.140625" defaultRowHeight="15"/>
  <cols>
    <col min="1" max="1" width="11.8515625" style="3" customWidth="1"/>
    <col min="2" max="2" width="17.421875" style="3" customWidth="1"/>
    <col min="3" max="9" width="7.00390625" style="3" bestFit="1" customWidth="1"/>
    <col min="10" max="10" width="7.00390625" style="3" customWidth="1"/>
    <col min="11" max="11" width="7.00390625" style="3" bestFit="1" customWidth="1"/>
    <col min="12" max="12" width="6.421875" style="3" customWidth="1"/>
    <col min="13" max="13" width="7.421875" style="3" customWidth="1"/>
    <col min="14" max="15" width="7.28125" style="764" customWidth="1"/>
    <col min="16" max="16" width="9.140625" style="3" customWidth="1"/>
    <col min="17" max="17" width="28.8515625" style="3" customWidth="1"/>
    <col min="18" max="18" width="33.57421875" style="3" customWidth="1"/>
    <col min="19" max="16384" width="9.140625" style="3" customWidth="1"/>
  </cols>
  <sheetData>
    <row r="1" ht="15">
      <c r="A1" s="171" t="s">
        <v>164</v>
      </c>
    </row>
    <row r="2" spans="1:8" ht="15">
      <c r="A2" s="409" t="s">
        <v>159</v>
      </c>
      <c r="B2" s="2" t="s">
        <v>409</v>
      </c>
      <c r="C2" s="2"/>
      <c r="D2" s="2"/>
      <c r="E2" s="2"/>
      <c r="F2" s="2"/>
      <c r="G2" s="2"/>
      <c r="H2" s="2"/>
    </row>
    <row r="3" ht="13.5" thickBot="1"/>
    <row r="4" spans="2:15" ht="15">
      <c r="B4" s="907"/>
      <c r="C4" s="623">
        <v>2010</v>
      </c>
      <c r="D4" s="622">
        <v>2011</v>
      </c>
      <c r="E4" s="622">
        <v>2012</v>
      </c>
      <c r="F4" s="622">
        <v>2013</v>
      </c>
      <c r="G4" s="622">
        <v>2014</v>
      </c>
      <c r="H4" s="622">
        <v>2015</v>
      </c>
      <c r="I4" s="622">
        <v>2016</v>
      </c>
      <c r="J4" s="622">
        <v>2017</v>
      </c>
      <c r="K4" s="622">
        <v>2018</v>
      </c>
      <c r="L4" s="622">
        <v>2019</v>
      </c>
      <c r="M4" s="622">
        <v>2020</v>
      </c>
      <c r="N4" s="827">
        <v>2021</v>
      </c>
      <c r="O4" s="828">
        <v>2022</v>
      </c>
    </row>
    <row r="5" spans="2:18" s="29" customFormat="1" ht="15">
      <c r="B5" s="908"/>
      <c r="C5" s="909" t="s">
        <v>408</v>
      </c>
      <c r="D5" s="910"/>
      <c r="E5" s="910"/>
      <c r="F5" s="910"/>
      <c r="G5" s="910"/>
      <c r="H5" s="910"/>
      <c r="I5" s="910"/>
      <c r="J5" s="910"/>
      <c r="K5" s="910"/>
      <c r="L5" s="910"/>
      <c r="M5" s="910"/>
      <c r="N5" s="910"/>
      <c r="O5" s="911"/>
      <c r="Q5" s="3"/>
      <c r="R5" s="3"/>
    </row>
    <row r="6" spans="2:15" ht="15">
      <c r="B6" s="184" t="s">
        <v>405</v>
      </c>
      <c r="C6" s="618">
        <v>5076</v>
      </c>
      <c r="D6" s="618">
        <v>5441</v>
      </c>
      <c r="E6" s="618">
        <v>5571</v>
      </c>
      <c r="F6" s="618">
        <v>5850</v>
      </c>
      <c r="G6" s="618">
        <v>6074</v>
      </c>
      <c r="H6" s="618">
        <v>6323</v>
      </c>
      <c r="I6" s="618">
        <v>6453</v>
      </c>
      <c r="J6" s="618">
        <v>6558</v>
      </c>
      <c r="K6" s="618">
        <v>6662</v>
      </c>
      <c r="L6" s="618">
        <v>6853</v>
      </c>
      <c r="M6" s="523">
        <v>7013</v>
      </c>
      <c r="N6" s="829">
        <v>7233</v>
      </c>
      <c r="O6" s="765">
        <v>7378</v>
      </c>
    </row>
    <row r="7" spans="2:15" ht="15">
      <c r="B7" s="184" t="s">
        <v>228</v>
      </c>
      <c r="C7" s="618">
        <v>5084</v>
      </c>
      <c r="D7" s="618">
        <v>5422</v>
      </c>
      <c r="E7" s="618">
        <v>5666</v>
      </c>
      <c r="F7" s="618">
        <v>5925</v>
      </c>
      <c r="G7" s="618">
        <v>6189</v>
      </c>
      <c r="H7" s="618">
        <v>6426</v>
      </c>
      <c r="I7" s="618">
        <v>6610</v>
      </c>
      <c r="J7" s="618">
        <v>6758</v>
      </c>
      <c r="K7" s="618">
        <v>6790</v>
      </c>
      <c r="L7" s="618">
        <v>6977</v>
      </c>
      <c r="M7" s="523">
        <v>7186</v>
      </c>
      <c r="N7" s="829">
        <v>7361</v>
      </c>
      <c r="O7" s="765">
        <v>7517</v>
      </c>
    </row>
    <row r="8" spans="2:15" ht="15" customHeight="1">
      <c r="B8" s="620"/>
      <c r="C8" s="910" t="s">
        <v>407</v>
      </c>
      <c r="D8" s="910"/>
      <c r="E8" s="910"/>
      <c r="F8" s="910"/>
      <c r="G8" s="910"/>
      <c r="H8" s="910"/>
      <c r="I8" s="910"/>
      <c r="J8" s="910"/>
      <c r="K8" s="910"/>
      <c r="L8" s="910"/>
      <c r="M8" s="910"/>
      <c r="N8" s="910"/>
      <c r="O8" s="911"/>
    </row>
    <row r="9" spans="2:15" ht="15">
      <c r="B9" s="184" t="s">
        <v>405</v>
      </c>
      <c r="C9" s="619">
        <v>3832</v>
      </c>
      <c r="D9" s="618">
        <v>3710</v>
      </c>
      <c r="E9" s="618">
        <v>3774</v>
      </c>
      <c r="F9" s="618">
        <v>3944</v>
      </c>
      <c r="G9" s="618">
        <v>4036</v>
      </c>
      <c r="H9" s="618">
        <v>4179</v>
      </c>
      <c r="I9" s="618">
        <v>4259</v>
      </c>
      <c r="J9" s="618">
        <v>4351</v>
      </c>
      <c r="K9" s="618">
        <v>5513</v>
      </c>
      <c r="L9" s="617">
        <v>5796</v>
      </c>
      <c r="M9" s="523">
        <v>5842</v>
      </c>
      <c r="N9" s="829">
        <v>6107</v>
      </c>
      <c r="O9" s="765">
        <v>6633</v>
      </c>
    </row>
    <row r="10" spans="2:15" ht="15">
      <c r="B10" s="184" t="s">
        <v>228</v>
      </c>
      <c r="C10" s="618">
        <v>3851</v>
      </c>
      <c r="D10" s="618">
        <v>3537</v>
      </c>
      <c r="E10" s="618">
        <v>3599</v>
      </c>
      <c r="F10" s="618">
        <v>3800</v>
      </c>
      <c r="G10" s="618">
        <v>3958</v>
      </c>
      <c r="H10" s="618">
        <v>4250</v>
      </c>
      <c r="I10" s="618">
        <v>4460</v>
      </c>
      <c r="J10" s="618">
        <v>4643</v>
      </c>
      <c r="K10" s="618">
        <v>5983</v>
      </c>
      <c r="L10" s="618">
        <v>6460</v>
      </c>
      <c r="M10" s="621">
        <v>6421</v>
      </c>
      <c r="N10" s="830">
        <v>7000</v>
      </c>
      <c r="O10" s="765">
        <v>7600</v>
      </c>
    </row>
    <row r="11" spans="2:15" ht="15">
      <c r="B11" s="620"/>
      <c r="C11" s="910" t="s">
        <v>406</v>
      </c>
      <c r="D11" s="910"/>
      <c r="E11" s="910"/>
      <c r="F11" s="910"/>
      <c r="G11" s="910"/>
      <c r="H11" s="910"/>
      <c r="I11" s="910"/>
      <c r="J11" s="910"/>
      <c r="K11" s="910"/>
      <c r="L11" s="910"/>
      <c r="M11" s="910"/>
      <c r="N11" s="910"/>
      <c r="O11" s="911"/>
    </row>
    <row r="12" spans="2:15" ht="15">
      <c r="B12" s="184" t="s">
        <v>405</v>
      </c>
      <c r="C12" s="619">
        <v>992</v>
      </c>
      <c r="D12" s="618">
        <v>990</v>
      </c>
      <c r="E12" s="618">
        <v>988</v>
      </c>
      <c r="F12" s="618">
        <v>988</v>
      </c>
      <c r="G12" s="618">
        <v>987</v>
      </c>
      <c r="H12" s="618">
        <v>988</v>
      </c>
      <c r="I12" s="618">
        <v>985</v>
      </c>
      <c r="J12" s="618">
        <v>982</v>
      </c>
      <c r="K12" s="618">
        <v>981</v>
      </c>
      <c r="L12" s="617">
        <v>981</v>
      </c>
      <c r="M12" s="523">
        <v>1816</v>
      </c>
      <c r="N12" s="829">
        <v>984</v>
      </c>
      <c r="O12" s="765">
        <v>977</v>
      </c>
    </row>
    <row r="13" spans="2:15" ht="13.5" thickBot="1">
      <c r="B13" s="616" t="s">
        <v>228</v>
      </c>
      <c r="C13" s="615">
        <v>1000</v>
      </c>
      <c r="D13" s="615">
        <v>1000</v>
      </c>
      <c r="E13" s="615">
        <v>1000</v>
      </c>
      <c r="F13" s="615">
        <v>1000</v>
      </c>
      <c r="G13" s="615">
        <v>1000</v>
      </c>
      <c r="H13" s="615">
        <v>1000</v>
      </c>
      <c r="I13" s="615">
        <v>1000</v>
      </c>
      <c r="J13" s="615">
        <v>1000</v>
      </c>
      <c r="K13" s="615">
        <v>1000</v>
      </c>
      <c r="L13" s="614">
        <v>1000</v>
      </c>
      <c r="M13" s="613">
        <v>2000</v>
      </c>
      <c r="N13" s="613">
        <v>1000</v>
      </c>
      <c r="O13" s="766">
        <v>1000</v>
      </c>
    </row>
    <row r="14" spans="2:13" ht="15">
      <c r="B14" s="2" t="s">
        <v>589</v>
      </c>
      <c r="M14" s="612"/>
    </row>
    <row r="15" ht="15">
      <c r="B15" s="116" t="s">
        <v>417</v>
      </c>
    </row>
  </sheetData>
  <mergeCells count="4">
    <mergeCell ref="B4:B5"/>
    <mergeCell ref="C5:O5"/>
    <mergeCell ref="C8:O8"/>
    <mergeCell ref="C11:O11"/>
  </mergeCells>
  <hyperlinks>
    <hyperlink ref="A2" location="index!A1" display="index"/>
  </hyperlinks>
  <printOptions/>
  <pageMargins left="0.7" right="0.7" top="0.75" bottom="0.75" header="0.3" footer="0.3"/>
  <pageSetup fitToHeight="1" fitToWidth="1" horizontalDpi="600" verticalDpi="600" orientation="landscape" paperSize="9" scale="5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FDB4-B7BF-4495-B6EF-C41929B48915}">
  <dimension ref="A1:F30"/>
  <sheetViews>
    <sheetView workbookViewId="0" topLeftCell="A2">
      <selection activeCell="E9" sqref="E9"/>
    </sheetView>
  </sheetViews>
  <sheetFormatPr defaultColWidth="9.140625" defaultRowHeight="15"/>
  <cols>
    <col min="2" max="2" width="19.7109375" style="0" customWidth="1"/>
    <col min="3" max="3" width="11.28125" style="0" bestFit="1" customWidth="1"/>
    <col min="4" max="4" width="14.421875" style="0" customWidth="1"/>
    <col min="5" max="5" width="14.140625" style="0" customWidth="1"/>
    <col min="6" max="6" width="13.7109375" style="0" customWidth="1"/>
  </cols>
  <sheetData>
    <row r="1" ht="15">
      <c r="A1" s="409" t="s">
        <v>159</v>
      </c>
    </row>
    <row r="2" ht="15">
      <c r="B2" s="2" t="s">
        <v>303</v>
      </c>
    </row>
    <row r="3" ht="15.75" thickBot="1"/>
    <row r="4" spans="2:6" ht="39">
      <c r="B4" s="822">
        <v>2022</v>
      </c>
      <c r="C4" s="823" t="s">
        <v>46</v>
      </c>
      <c r="D4" s="821" t="s">
        <v>47</v>
      </c>
      <c r="E4" s="821" t="s">
        <v>48</v>
      </c>
      <c r="F4" s="820" t="s">
        <v>49</v>
      </c>
    </row>
    <row r="5" spans="2:6" ht="15">
      <c r="B5" s="852" t="s">
        <v>50</v>
      </c>
      <c r="C5" s="853" t="s">
        <v>51</v>
      </c>
      <c r="D5" s="618">
        <v>78872</v>
      </c>
      <c r="E5" s="854">
        <v>610.1</v>
      </c>
      <c r="F5" s="855">
        <v>7735</v>
      </c>
    </row>
    <row r="6" spans="2:6" ht="15">
      <c r="B6" s="856"/>
      <c r="C6" s="853" t="s">
        <v>52</v>
      </c>
      <c r="D6" s="93">
        <v>20228</v>
      </c>
      <c r="E6" s="854">
        <v>114.6</v>
      </c>
      <c r="F6" s="855">
        <v>5664</v>
      </c>
    </row>
    <row r="7" spans="2:6" ht="15">
      <c r="B7" s="856"/>
      <c r="C7" s="853" t="s">
        <v>53</v>
      </c>
      <c r="D7" s="93">
        <v>1063</v>
      </c>
      <c r="E7" s="854">
        <v>4.8999999999999995</v>
      </c>
      <c r="F7" s="855">
        <v>4642</v>
      </c>
    </row>
    <row r="8" spans="2:6" ht="15">
      <c r="B8" s="856"/>
      <c r="C8" s="853" t="s">
        <v>54</v>
      </c>
      <c r="D8" s="93">
        <v>8613</v>
      </c>
      <c r="E8" s="854">
        <v>72.89999999999999</v>
      </c>
      <c r="F8" s="855">
        <v>8458</v>
      </c>
    </row>
    <row r="9" spans="2:6" ht="15">
      <c r="B9" s="857"/>
      <c r="C9" s="858" t="s">
        <v>55</v>
      </c>
      <c r="D9" s="859">
        <v>108776</v>
      </c>
      <c r="E9" s="860">
        <v>802.5</v>
      </c>
      <c r="F9" s="861">
        <v>7377</v>
      </c>
    </row>
    <row r="10" spans="2:6" ht="15">
      <c r="B10" s="852" t="s">
        <v>56</v>
      </c>
      <c r="C10" s="78" t="s">
        <v>51</v>
      </c>
      <c r="D10" s="93">
        <v>48615</v>
      </c>
      <c r="E10" s="862">
        <v>47.099999999999994</v>
      </c>
      <c r="F10" s="855">
        <v>970</v>
      </c>
    </row>
    <row r="11" spans="2:6" ht="15">
      <c r="B11" s="856"/>
      <c r="C11" s="853" t="s">
        <v>52</v>
      </c>
      <c r="D11" s="93">
        <v>16475</v>
      </c>
      <c r="E11" s="862">
        <v>16.2</v>
      </c>
      <c r="F11" s="855">
        <v>983</v>
      </c>
    </row>
    <row r="12" spans="2:6" ht="15">
      <c r="B12" s="856"/>
      <c r="C12" s="853" t="s">
        <v>53</v>
      </c>
      <c r="D12" s="93">
        <v>1541</v>
      </c>
      <c r="E12" s="862">
        <v>1.5999999999999999</v>
      </c>
      <c r="F12" s="855">
        <v>1020</v>
      </c>
    </row>
    <row r="13" spans="2:6" ht="15">
      <c r="B13" s="856"/>
      <c r="C13" s="83" t="s">
        <v>54</v>
      </c>
      <c r="D13" s="93">
        <v>7117</v>
      </c>
      <c r="E13" s="862">
        <v>7.1</v>
      </c>
      <c r="F13" s="855">
        <v>1000</v>
      </c>
    </row>
    <row r="14" spans="2:6" ht="15">
      <c r="B14" s="857"/>
      <c r="C14" s="858" t="s">
        <v>55</v>
      </c>
      <c r="D14" s="859">
        <v>73748</v>
      </c>
      <c r="E14" s="860">
        <v>72</v>
      </c>
      <c r="F14" s="861">
        <v>977</v>
      </c>
    </row>
    <row r="15" spans="2:6" ht="15">
      <c r="B15" s="852" t="s">
        <v>57</v>
      </c>
      <c r="C15" s="853" t="s">
        <v>51</v>
      </c>
      <c r="D15" s="93">
        <v>56297</v>
      </c>
      <c r="E15" s="854">
        <v>398.59999999999997</v>
      </c>
      <c r="F15" s="855">
        <v>7080</v>
      </c>
    </row>
    <row r="16" spans="2:6" ht="15">
      <c r="B16" s="856"/>
      <c r="C16" s="853" t="s">
        <v>52</v>
      </c>
      <c r="D16" s="93">
        <v>12709</v>
      </c>
      <c r="E16" s="854">
        <v>70.2</v>
      </c>
      <c r="F16" s="855">
        <v>5523</v>
      </c>
    </row>
    <row r="17" spans="2:6" ht="15">
      <c r="B17" s="856"/>
      <c r="C17" s="853" t="s">
        <v>53</v>
      </c>
      <c r="D17" s="93">
        <v>794</v>
      </c>
      <c r="E17" s="854">
        <v>5.2</v>
      </c>
      <c r="F17" s="855">
        <v>6562</v>
      </c>
    </row>
    <row r="18" spans="2:6" ht="15">
      <c r="B18" s="856"/>
      <c r="C18" s="853" t="s">
        <v>54</v>
      </c>
      <c r="D18" s="93">
        <v>6245</v>
      </c>
      <c r="E18" s="854">
        <v>32.9</v>
      </c>
      <c r="F18" s="855">
        <v>5261</v>
      </c>
    </row>
    <row r="19" spans="2:6" ht="15">
      <c r="B19" s="857"/>
      <c r="C19" s="858" t="s">
        <v>55</v>
      </c>
      <c r="D19" s="859">
        <v>76045</v>
      </c>
      <c r="E19" s="860">
        <v>506.9</v>
      </c>
      <c r="F19" s="861">
        <v>6665</v>
      </c>
    </row>
    <row r="20" spans="2:6" ht="15">
      <c r="B20" s="863" t="s">
        <v>58</v>
      </c>
      <c r="C20" s="853" t="s">
        <v>51</v>
      </c>
      <c r="D20" s="93">
        <v>91067</v>
      </c>
      <c r="E20" s="854">
        <v>1055.8</v>
      </c>
      <c r="F20" s="855">
        <v>11594</v>
      </c>
    </row>
    <row r="21" spans="2:6" ht="15">
      <c r="B21" s="864"/>
      <c r="C21" s="853" t="s">
        <v>52</v>
      </c>
      <c r="D21" s="93">
        <v>25230</v>
      </c>
      <c r="E21" s="854">
        <v>201</v>
      </c>
      <c r="F21" s="855">
        <v>7965</v>
      </c>
    </row>
    <row r="22" spans="2:6" ht="15">
      <c r="B22" s="864"/>
      <c r="C22" s="853" t="s">
        <v>53</v>
      </c>
      <c r="D22" s="93">
        <v>1865</v>
      </c>
      <c r="E22" s="854">
        <v>11.7</v>
      </c>
      <c r="F22" s="855">
        <v>6282</v>
      </c>
    </row>
    <row r="23" spans="2:6" ht="15">
      <c r="B23" s="864"/>
      <c r="C23" s="853" t="s">
        <v>54</v>
      </c>
      <c r="D23" s="93">
        <v>11543</v>
      </c>
      <c r="E23" s="854">
        <v>112.8</v>
      </c>
      <c r="F23" s="855">
        <v>9774</v>
      </c>
    </row>
    <row r="24" spans="2:6" ht="15.75" thickBot="1">
      <c r="B24" s="865"/>
      <c r="C24" s="866" t="s">
        <v>55</v>
      </c>
      <c r="D24" s="867">
        <v>129705</v>
      </c>
      <c r="E24" s="868">
        <v>1381.3</v>
      </c>
      <c r="F24" s="869">
        <v>10650</v>
      </c>
    </row>
    <row r="25" ht="15">
      <c r="B25" s="2" t="s">
        <v>589</v>
      </c>
    </row>
    <row r="26" ht="15">
      <c r="B26" s="116" t="s">
        <v>548</v>
      </c>
    </row>
    <row r="27" ht="15">
      <c r="B27" s="2" t="s">
        <v>59</v>
      </c>
    </row>
    <row r="28" ht="15">
      <c r="B28" s="3" t="s">
        <v>60</v>
      </c>
    </row>
    <row r="29" ht="15">
      <c r="B29" s="3" t="s">
        <v>61</v>
      </c>
    </row>
    <row r="30" s="491" customFormat="1" ht="15">
      <c r="B30" s="764" t="s">
        <v>573</v>
      </c>
    </row>
  </sheetData>
  <hyperlinks>
    <hyperlink ref="A1" location="index!A1" display="index"/>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E24F2-1D23-4A16-B510-E5183EB72598}">
  <sheetPr>
    <pageSetUpPr fitToPage="1"/>
  </sheetPr>
  <dimension ref="A1:Y27"/>
  <sheetViews>
    <sheetView workbookViewId="0" topLeftCell="A1">
      <selection activeCell="D8" sqref="D8"/>
    </sheetView>
  </sheetViews>
  <sheetFormatPr defaultColWidth="9.140625" defaultRowHeight="15"/>
  <cols>
    <col min="1" max="1" width="10.140625" style="3" customWidth="1"/>
    <col min="2" max="2" width="35.421875" style="3" customWidth="1"/>
    <col min="3" max="7" width="9.57421875" style="3" bestFit="1" customWidth="1"/>
    <col min="8" max="8" width="8.421875" style="3" customWidth="1"/>
    <col min="9" max="17" width="9.57421875" style="3" bestFit="1" customWidth="1"/>
    <col min="18" max="18" width="9.140625" style="3" customWidth="1"/>
    <col min="19" max="19" width="8.140625" style="3" customWidth="1"/>
    <col min="20" max="20" width="8.421875" style="3" customWidth="1"/>
    <col min="21" max="16384" width="9.140625" style="3" customWidth="1"/>
  </cols>
  <sheetData>
    <row r="1" ht="15">
      <c r="A1" s="171" t="s">
        <v>164</v>
      </c>
    </row>
    <row r="2" spans="1:5" ht="20.25">
      <c r="A2" s="409" t="s">
        <v>159</v>
      </c>
      <c r="B2" s="2" t="s">
        <v>355</v>
      </c>
      <c r="C2" s="2"/>
      <c r="D2" s="558"/>
      <c r="E2" s="2"/>
    </row>
    <row r="3" ht="13.5" thickBot="1"/>
    <row r="4" spans="2:25" ht="15">
      <c r="B4" s="557"/>
      <c r="C4" s="556">
        <v>2000</v>
      </c>
      <c r="D4" s="556">
        <v>2001</v>
      </c>
      <c r="E4" s="556">
        <v>2002</v>
      </c>
      <c r="F4" s="556">
        <v>2003</v>
      </c>
      <c r="G4" s="556">
        <v>2004</v>
      </c>
      <c r="H4" s="556">
        <v>2005</v>
      </c>
      <c r="I4" s="556">
        <v>2006</v>
      </c>
      <c r="J4" s="556">
        <v>2007</v>
      </c>
      <c r="K4" s="556">
        <v>2008</v>
      </c>
      <c r="L4" s="556">
        <v>2009</v>
      </c>
      <c r="M4" s="556">
        <v>2010</v>
      </c>
      <c r="N4" s="556">
        <v>2011</v>
      </c>
      <c r="O4" s="556">
        <v>2012</v>
      </c>
      <c r="P4" s="556">
        <v>2013</v>
      </c>
      <c r="Q4" s="556">
        <v>2014</v>
      </c>
      <c r="R4" s="556">
        <v>2015</v>
      </c>
      <c r="S4" s="556">
        <v>2016</v>
      </c>
      <c r="T4" s="556">
        <v>2017</v>
      </c>
      <c r="U4" s="556">
        <v>2018</v>
      </c>
      <c r="V4" s="556">
        <v>2019</v>
      </c>
      <c r="W4" s="555">
        <v>2020</v>
      </c>
      <c r="X4" s="555">
        <v>2021</v>
      </c>
      <c r="Y4" s="554">
        <v>2022</v>
      </c>
    </row>
    <row r="5" spans="2:25" ht="15">
      <c r="B5" s="553" t="s">
        <v>354</v>
      </c>
      <c r="C5" s="552">
        <v>3833</v>
      </c>
      <c r="D5" s="552">
        <v>3880</v>
      </c>
      <c r="E5" s="552">
        <v>3873</v>
      </c>
      <c r="F5" s="552">
        <v>3888</v>
      </c>
      <c r="G5" s="552">
        <v>4024</v>
      </c>
      <c r="H5" s="552">
        <v>4159</v>
      </c>
      <c r="I5" s="552">
        <v>4278</v>
      </c>
      <c r="J5" s="552">
        <v>4541</v>
      </c>
      <c r="K5" s="552">
        <v>4775</v>
      </c>
      <c r="L5" s="552">
        <v>4927</v>
      </c>
      <c r="M5" s="552">
        <v>5361</v>
      </c>
      <c r="N5" s="552">
        <v>5750</v>
      </c>
      <c r="O5" s="552">
        <v>6001</v>
      </c>
      <c r="P5" s="552">
        <v>6336</v>
      </c>
      <c r="Q5" s="552">
        <v>6569</v>
      </c>
      <c r="R5" s="552">
        <v>6847</v>
      </c>
      <c r="S5" s="552">
        <v>7088</v>
      </c>
      <c r="T5" s="551">
        <v>7083</v>
      </c>
      <c r="U5" s="550">
        <v>7233</v>
      </c>
      <c r="V5" s="550">
        <v>7441</v>
      </c>
      <c r="W5" s="549">
        <v>7623</v>
      </c>
      <c r="X5" s="549">
        <v>7688</v>
      </c>
      <c r="Y5" s="548">
        <v>7735</v>
      </c>
    </row>
    <row r="6" spans="2:25" ht="15">
      <c r="B6" s="553" t="s">
        <v>353</v>
      </c>
      <c r="C6" s="552">
        <v>3193</v>
      </c>
      <c r="D6" s="552">
        <v>3268</v>
      </c>
      <c r="E6" s="552">
        <v>3597</v>
      </c>
      <c r="F6" s="552">
        <v>3955</v>
      </c>
      <c r="G6" s="552">
        <v>3523</v>
      </c>
      <c r="H6" s="552">
        <v>3708</v>
      </c>
      <c r="I6" s="552">
        <v>3713</v>
      </c>
      <c r="J6" s="552">
        <v>3873</v>
      </c>
      <c r="K6" s="552">
        <v>4030</v>
      </c>
      <c r="L6" s="552">
        <v>3901</v>
      </c>
      <c r="M6" s="552">
        <v>4162</v>
      </c>
      <c r="N6" s="552">
        <v>4562</v>
      </c>
      <c r="O6" s="552">
        <v>4344</v>
      </c>
      <c r="P6" s="552">
        <v>4431</v>
      </c>
      <c r="Q6" s="552">
        <v>4667</v>
      </c>
      <c r="R6" s="552">
        <v>4825</v>
      </c>
      <c r="S6" s="552">
        <v>4915</v>
      </c>
      <c r="T6" s="551">
        <v>5009</v>
      </c>
      <c r="U6" s="550">
        <v>5013</v>
      </c>
      <c r="V6" s="550">
        <v>5186</v>
      </c>
      <c r="W6" s="549">
        <v>5124</v>
      </c>
      <c r="X6" s="549">
        <v>5416</v>
      </c>
      <c r="Y6" s="548">
        <v>5664</v>
      </c>
    </row>
    <row r="7" spans="2:25" ht="15">
      <c r="B7" s="553" t="s">
        <v>352</v>
      </c>
      <c r="C7" s="552">
        <v>3927</v>
      </c>
      <c r="D7" s="552">
        <v>4156</v>
      </c>
      <c r="E7" s="552">
        <v>4703</v>
      </c>
      <c r="F7" s="552">
        <v>3678</v>
      </c>
      <c r="G7" s="552">
        <v>3217</v>
      </c>
      <c r="H7" s="552">
        <v>3287</v>
      </c>
      <c r="I7" s="552">
        <v>3242</v>
      </c>
      <c r="J7" s="552">
        <v>3731</v>
      </c>
      <c r="K7" s="552">
        <v>3712</v>
      </c>
      <c r="L7" s="552">
        <v>3740</v>
      </c>
      <c r="M7" s="552">
        <v>4003</v>
      </c>
      <c r="N7" s="552">
        <v>4061</v>
      </c>
      <c r="O7" s="552">
        <v>3225</v>
      </c>
      <c r="P7" s="552">
        <v>3356</v>
      </c>
      <c r="Q7" s="552">
        <v>3267</v>
      </c>
      <c r="R7" s="552">
        <v>3475</v>
      </c>
      <c r="S7" s="552">
        <v>3476</v>
      </c>
      <c r="T7" s="551">
        <v>3645</v>
      </c>
      <c r="U7" s="550">
        <v>3932</v>
      </c>
      <c r="V7" s="550">
        <v>4007</v>
      </c>
      <c r="W7" s="549">
        <v>4077</v>
      </c>
      <c r="X7" s="549">
        <v>4271</v>
      </c>
      <c r="Y7" s="548">
        <v>4642</v>
      </c>
    </row>
    <row r="8" spans="2:25" ht="13.5" thickBot="1">
      <c r="B8" s="547" t="s">
        <v>351</v>
      </c>
      <c r="C8" s="546">
        <v>5071</v>
      </c>
      <c r="D8" s="546">
        <v>5303</v>
      </c>
      <c r="E8" s="546">
        <v>5160</v>
      </c>
      <c r="F8" s="546">
        <v>5059</v>
      </c>
      <c r="G8" s="546">
        <v>5006</v>
      </c>
      <c r="H8" s="546">
        <v>5284</v>
      </c>
      <c r="I8" s="546">
        <v>5575</v>
      </c>
      <c r="J8" s="546">
        <v>5606</v>
      </c>
      <c r="K8" s="546">
        <v>5642</v>
      </c>
      <c r="L8" s="546">
        <v>5644</v>
      </c>
      <c r="M8" s="546">
        <v>5819</v>
      </c>
      <c r="N8" s="546">
        <v>6203</v>
      </c>
      <c r="O8" s="546">
        <v>6775</v>
      </c>
      <c r="P8" s="546">
        <v>7171</v>
      </c>
      <c r="Q8" s="546">
        <v>7213</v>
      </c>
      <c r="R8" s="546">
        <v>7513</v>
      </c>
      <c r="S8" s="546">
        <v>7557</v>
      </c>
      <c r="T8" s="545">
        <v>7696</v>
      </c>
      <c r="U8" s="544">
        <v>7565</v>
      </c>
      <c r="V8" s="544">
        <v>7518</v>
      </c>
      <c r="W8" s="543">
        <v>7932</v>
      </c>
      <c r="X8" s="543">
        <v>8338</v>
      </c>
      <c r="Y8" s="542">
        <v>8458</v>
      </c>
    </row>
    <row r="9" spans="2:22" ht="15">
      <c r="B9" s="2" t="s">
        <v>589</v>
      </c>
      <c r="T9" s="239"/>
      <c r="V9" s="541"/>
    </row>
    <row r="10" spans="2:23" ht="15">
      <c r="B10" s="116" t="s">
        <v>508</v>
      </c>
      <c r="T10" s="239"/>
      <c r="V10" s="541"/>
      <c r="W10" s="115"/>
    </row>
    <row r="11" ht="15">
      <c r="B11" s="2" t="s">
        <v>350</v>
      </c>
    </row>
    <row r="12" ht="15">
      <c r="B12" s="3" t="s">
        <v>349</v>
      </c>
    </row>
    <row r="13" spans="2:12" ht="15">
      <c r="B13" s="3" t="s">
        <v>348</v>
      </c>
      <c r="L13" s="540"/>
    </row>
    <row r="20" ht="15">
      <c r="B20" s="2"/>
    </row>
    <row r="27" ht="15">
      <c r="B27" s="2"/>
    </row>
  </sheetData>
  <hyperlinks>
    <hyperlink ref="A2" location="index!A1" display="index"/>
  </hyperlinks>
  <printOptions/>
  <pageMargins left="0.7" right="0.7" top="0.75" bottom="0.75" header="0.3" footer="0.3"/>
  <pageSetup fitToHeight="1" fitToWidth="1" horizontalDpi="600" verticalDpi="600" orientation="landscape" paperSize="9" scale="38"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0B2DC-CE73-44A7-A1C2-D08F6E80D800}">
  <sheetPr>
    <pageSetUpPr fitToPage="1"/>
  </sheetPr>
  <dimension ref="A1:AC11"/>
  <sheetViews>
    <sheetView workbookViewId="0" topLeftCell="A1"/>
  </sheetViews>
  <sheetFormatPr defaultColWidth="8.8515625" defaultRowHeight="15"/>
  <cols>
    <col min="1" max="1" width="8.8515625" style="3" customWidth="1"/>
    <col min="2" max="2" width="31.28125" style="3" customWidth="1"/>
    <col min="3" max="14" width="7.8515625" style="3" bestFit="1" customWidth="1"/>
    <col min="15" max="15" width="7.7109375" style="3" bestFit="1" customWidth="1"/>
    <col min="16" max="17" width="7.00390625" style="3" bestFit="1" customWidth="1"/>
    <col min="18" max="19" width="7.8515625" style="3" bestFit="1" customWidth="1"/>
    <col min="20" max="20" width="8.140625" style="3" bestFit="1" customWidth="1"/>
    <col min="21" max="27" width="8.8515625" style="3" customWidth="1"/>
    <col min="28" max="28" width="26.421875" style="3" bestFit="1" customWidth="1"/>
    <col min="29" max="16384" width="8.8515625" style="3" customWidth="1"/>
  </cols>
  <sheetData>
    <row r="1" spans="1:2" ht="15">
      <c r="A1" s="171" t="s">
        <v>164</v>
      </c>
      <c r="B1" s="2"/>
    </row>
    <row r="2" spans="1:6" ht="15">
      <c r="A2" s="409" t="s">
        <v>159</v>
      </c>
      <c r="B2" s="2" t="s">
        <v>369</v>
      </c>
      <c r="C2" s="2"/>
      <c r="D2" s="2"/>
      <c r="E2" s="2"/>
      <c r="F2" s="2"/>
    </row>
    <row r="3" ht="13.5" thickBot="1">
      <c r="U3" s="347"/>
    </row>
    <row r="4" spans="2:22" ht="15">
      <c r="B4" s="351"/>
      <c r="C4" s="570">
        <v>2003</v>
      </c>
      <c r="D4" s="570">
        <v>2004</v>
      </c>
      <c r="E4" s="570">
        <v>2005</v>
      </c>
      <c r="F4" s="570">
        <v>2006</v>
      </c>
      <c r="G4" s="570">
        <v>2007</v>
      </c>
      <c r="H4" s="570">
        <v>2008</v>
      </c>
      <c r="I4" s="570">
        <v>2009</v>
      </c>
      <c r="J4" s="570">
        <v>2010</v>
      </c>
      <c r="K4" s="570">
        <v>2011</v>
      </c>
      <c r="L4" s="570">
        <v>2012</v>
      </c>
      <c r="M4" s="570">
        <v>2013</v>
      </c>
      <c r="N4" s="570">
        <v>2014</v>
      </c>
      <c r="O4" s="570">
        <v>2015</v>
      </c>
      <c r="P4" s="570">
        <v>2016</v>
      </c>
      <c r="Q4" s="570">
        <v>2017</v>
      </c>
      <c r="R4" s="570">
        <v>2018</v>
      </c>
      <c r="S4" s="569">
        <v>2019</v>
      </c>
      <c r="T4" s="569">
        <v>2020</v>
      </c>
      <c r="U4" s="767">
        <v>2021</v>
      </c>
      <c r="V4" s="513">
        <v>2022</v>
      </c>
    </row>
    <row r="5" spans="2:22" ht="15">
      <c r="B5" s="519" t="s">
        <v>368</v>
      </c>
      <c r="C5" s="550">
        <v>42174</v>
      </c>
      <c r="D5" s="550">
        <v>40332</v>
      </c>
      <c r="E5" s="550">
        <v>38350</v>
      </c>
      <c r="F5" s="550">
        <v>39487</v>
      </c>
      <c r="G5" s="550">
        <v>40363</v>
      </c>
      <c r="H5" s="550">
        <v>42796</v>
      </c>
      <c r="I5" s="550">
        <v>52334</v>
      </c>
      <c r="J5" s="550">
        <v>61192</v>
      </c>
      <c r="K5" s="550">
        <v>60320</v>
      </c>
      <c r="L5" s="550">
        <v>57145</v>
      </c>
      <c r="M5" s="550">
        <v>47210</v>
      </c>
      <c r="N5" s="550">
        <v>44588</v>
      </c>
      <c r="O5" s="550">
        <v>43521</v>
      </c>
      <c r="P5" s="568">
        <v>41878</v>
      </c>
      <c r="Q5" s="568">
        <v>39289</v>
      </c>
      <c r="R5" s="567">
        <v>40633</v>
      </c>
      <c r="S5" s="567">
        <v>39710</v>
      </c>
      <c r="T5" s="523">
        <v>38748</v>
      </c>
      <c r="U5" s="523">
        <v>40389</v>
      </c>
      <c r="V5" s="162">
        <v>33690</v>
      </c>
    </row>
    <row r="6" spans="2:22" ht="15">
      <c r="B6" s="519" t="s">
        <v>367</v>
      </c>
      <c r="C6" s="550">
        <v>21862</v>
      </c>
      <c r="D6" s="550">
        <v>20494</v>
      </c>
      <c r="E6" s="550">
        <v>18456</v>
      </c>
      <c r="F6" s="550">
        <v>19944</v>
      </c>
      <c r="G6" s="550">
        <v>22116</v>
      </c>
      <c r="H6" s="550">
        <v>22906</v>
      </c>
      <c r="I6" s="550">
        <v>30299</v>
      </c>
      <c r="J6" s="550">
        <v>34753</v>
      </c>
      <c r="K6" s="550">
        <v>38951</v>
      </c>
      <c r="L6" s="550">
        <v>39763</v>
      </c>
      <c r="M6" s="550">
        <v>37889</v>
      </c>
      <c r="N6" s="550">
        <v>35084</v>
      </c>
      <c r="O6" s="550">
        <v>31530</v>
      </c>
      <c r="P6" s="568">
        <v>29150</v>
      </c>
      <c r="Q6" s="568">
        <v>26063</v>
      </c>
      <c r="R6" s="567">
        <v>24095</v>
      </c>
      <c r="S6" s="567">
        <v>22785</v>
      </c>
      <c r="T6" s="523">
        <v>22974</v>
      </c>
      <c r="U6" s="523">
        <v>22425</v>
      </c>
      <c r="V6" s="162">
        <v>17739</v>
      </c>
    </row>
    <row r="7" spans="2:22" ht="13.5" thickBot="1">
      <c r="B7" s="352" t="s">
        <v>366</v>
      </c>
      <c r="C7" s="544">
        <v>57785</v>
      </c>
      <c r="D7" s="544">
        <v>57396</v>
      </c>
      <c r="E7" s="544">
        <v>55580</v>
      </c>
      <c r="F7" s="544">
        <v>61315</v>
      </c>
      <c r="G7" s="544">
        <v>65059</v>
      </c>
      <c r="H7" s="544">
        <v>65944</v>
      </c>
      <c r="I7" s="544">
        <v>66930</v>
      </c>
      <c r="J7" s="544">
        <v>66776</v>
      </c>
      <c r="K7" s="544">
        <v>62020</v>
      </c>
      <c r="L7" s="544">
        <v>61285</v>
      </c>
      <c r="M7" s="544">
        <v>65741</v>
      </c>
      <c r="N7" s="544">
        <v>68310</v>
      </c>
      <c r="O7" s="544">
        <v>69122</v>
      </c>
      <c r="P7" s="566">
        <v>68845</v>
      </c>
      <c r="Q7" s="566">
        <v>68098</v>
      </c>
      <c r="R7" s="544">
        <v>66172</v>
      </c>
      <c r="S7" s="544">
        <v>64122</v>
      </c>
      <c r="T7" s="565">
        <v>62988</v>
      </c>
      <c r="U7" s="565">
        <v>64041</v>
      </c>
      <c r="V7" s="562">
        <v>58308</v>
      </c>
    </row>
    <row r="8" spans="2:17" ht="15">
      <c r="B8" s="2" t="s">
        <v>588</v>
      </c>
      <c r="J8" s="239"/>
      <c r="K8" s="239"/>
      <c r="L8" s="239"/>
      <c r="M8" s="239"/>
      <c r="N8" s="239"/>
      <c r="O8" s="239"/>
      <c r="P8" s="239"/>
      <c r="Q8" s="239"/>
    </row>
    <row r="9" ht="15">
      <c r="B9" s="116" t="s">
        <v>508</v>
      </c>
    </row>
    <row r="10" spans="2:29" ht="15">
      <c r="B10" s="2" t="s">
        <v>59</v>
      </c>
      <c r="P10" s="563"/>
      <c r="Q10" s="563"/>
      <c r="R10" s="239"/>
      <c r="S10" s="563"/>
      <c r="T10" s="239"/>
      <c r="U10" s="563"/>
      <c r="V10" s="239"/>
      <c r="W10" s="563"/>
      <c r="X10" s="239"/>
      <c r="Y10" s="563"/>
      <c r="Z10" s="239"/>
      <c r="AA10" s="563"/>
      <c r="AB10" s="239"/>
      <c r="AC10" s="563"/>
    </row>
    <row r="11" ht="15">
      <c r="B11" s="3" t="s">
        <v>365</v>
      </c>
    </row>
  </sheetData>
  <hyperlinks>
    <hyperlink ref="A2" location="index!A1" display="index"/>
  </hyperlinks>
  <printOptions/>
  <pageMargins left="0.7" right="0.7" top="0.75" bottom="0.75" header="0.3" footer="0.3"/>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56F79-2DBE-4743-AB56-5EF4FE7ABB56}">
  <dimension ref="A1:G17"/>
  <sheetViews>
    <sheetView workbookViewId="0" topLeftCell="A1"/>
  </sheetViews>
  <sheetFormatPr defaultColWidth="9.140625" defaultRowHeight="15"/>
  <cols>
    <col min="1" max="1" width="8.00390625" style="0" customWidth="1"/>
    <col min="2" max="2" width="21.00390625" style="0" customWidth="1"/>
    <col min="3" max="3" width="47.7109375" style="0" bestFit="1" customWidth="1"/>
  </cols>
  <sheetData>
    <row r="1" spans="1:2" ht="15.75">
      <c r="A1" s="409" t="s">
        <v>159</v>
      </c>
      <c r="B1" s="1"/>
    </row>
    <row r="2" spans="2:3" ht="15.75" thickBot="1">
      <c r="B2" s="49" t="s">
        <v>88</v>
      </c>
      <c r="C2" s="30"/>
    </row>
    <row r="3" spans="2:7" ht="15.75" thickBot="1">
      <c r="B3" s="887" t="s">
        <v>89</v>
      </c>
      <c r="C3" s="888"/>
      <c r="D3" s="31" t="s">
        <v>90</v>
      </c>
      <c r="E3" s="32" t="s">
        <v>91</v>
      </c>
      <c r="F3" s="889" t="s">
        <v>92</v>
      </c>
      <c r="G3" s="33" t="s">
        <v>93</v>
      </c>
    </row>
    <row r="4" spans="2:7" ht="15">
      <c r="B4" s="892" t="s">
        <v>94</v>
      </c>
      <c r="C4" s="34" t="s">
        <v>95</v>
      </c>
      <c r="D4" s="35">
        <v>469</v>
      </c>
      <c r="E4" s="36">
        <v>489</v>
      </c>
      <c r="F4" s="890"/>
      <c r="G4" s="37">
        <v>551</v>
      </c>
    </row>
    <row r="5" spans="2:7" ht="15">
      <c r="B5" s="892"/>
      <c r="C5" s="34" t="s">
        <v>96</v>
      </c>
      <c r="D5" s="35">
        <v>590</v>
      </c>
      <c r="E5" s="36">
        <v>556</v>
      </c>
      <c r="F5" s="890"/>
      <c r="G5" s="37">
        <v>525</v>
      </c>
    </row>
    <row r="6" spans="2:7" ht="15">
      <c r="B6" s="892"/>
      <c r="C6" s="34" t="s">
        <v>97</v>
      </c>
      <c r="D6" s="35">
        <v>2818</v>
      </c>
      <c r="E6" s="36">
        <v>2836</v>
      </c>
      <c r="F6" s="890"/>
      <c r="G6" s="38">
        <v>2931</v>
      </c>
    </row>
    <row r="7" spans="2:7" ht="15.75" thickBot="1">
      <c r="B7" s="892"/>
      <c r="C7" s="39" t="s">
        <v>55</v>
      </c>
      <c r="D7" s="40">
        <v>3876</v>
      </c>
      <c r="E7" s="41">
        <v>3882</v>
      </c>
      <c r="F7" s="890"/>
      <c r="G7" s="42">
        <v>4007</v>
      </c>
    </row>
    <row r="8" spans="2:7" ht="15.75" thickBot="1">
      <c r="B8" s="893"/>
      <c r="C8" s="43" t="s">
        <v>98</v>
      </c>
      <c r="D8" s="44">
        <v>0.0113</v>
      </c>
      <c r="E8" s="45">
        <v>0.0107</v>
      </c>
      <c r="F8" s="891"/>
      <c r="G8" s="46">
        <v>0.0102</v>
      </c>
    </row>
    <row r="10" ht="15">
      <c r="B10" s="3" t="s">
        <v>583</v>
      </c>
    </row>
    <row r="11" ht="15">
      <c r="B11" s="764" t="s">
        <v>505</v>
      </c>
    </row>
    <row r="12" ht="15">
      <c r="B12" s="2" t="s">
        <v>59</v>
      </c>
    </row>
    <row r="13" ht="15">
      <c r="B13" s="47" t="s">
        <v>99</v>
      </c>
    </row>
    <row r="14" ht="15">
      <c r="B14" s="47" t="s">
        <v>100</v>
      </c>
    </row>
    <row r="15" ht="15">
      <c r="B15" s="48" t="s">
        <v>101</v>
      </c>
    </row>
    <row r="16" ht="15">
      <c r="B16" s="47" t="s">
        <v>102</v>
      </c>
    </row>
    <row r="17" ht="15">
      <c r="B17" s="47" t="s">
        <v>103</v>
      </c>
    </row>
  </sheetData>
  <mergeCells count="3">
    <mergeCell ref="B3:C3"/>
    <mergeCell ref="F3:F8"/>
    <mergeCell ref="B4:B8"/>
  </mergeCells>
  <hyperlinks>
    <hyperlink ref="A1" location="index!A1" display="index"/>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F99D-AE4C-48FC-87E0-3EE158F60B71}">
  <sheetPr>
    <pageSetUpPr fitToPage="1"/>
  </sheetPr>
  <dimension ref="A1:L20"/>
  <sheetViews>
    <sheetView workbookViewId="0" topLeftCell="A1">
      <selection activeCell="B4" sqref="B4:B5"/>
    </sheetView>
  </sheetViews>
  <sheetFormatPr defaultColWidth="8.8515625" defaultRowHeight="15"/>
  <cols>
    <col min="1" max="1" width="9.28125" style="3" customWidth="1"/>
    <col min="2" max="2" width="60.28125" style="3" customWidth="1"/>
    <col min="3" max="3" width="11.421875" style="3" customWidth="1"/>
    <col min="4" max="4" width="13.28125" style="3" customWidth="1"/>
    <col min="5" max="5" width="12.28125" style="3" customWidth="1"/>
    <col min="6" max="6" width="13.57421875" style="3" customWidth="1"/>
    <col min="7" max="7" width="12.8515625" style="3" customWidth="1"/>
    <col min="8" max="8" width="14.28125" style="3" customWidth="1"/>
    <col min="9" max="9" width="13.00390625" style="3" customWidth="1"/>
    <col min="10" max="10" width="12.8515625" style="3" customWidth="1"/>
    <col min="11" max="11" width="11.57421875" style="3" customWidth="1"/>
    <col min="12" max="12" width="14.140625" style="3" customWidth="1"/>
    <col min="13" max="16384" width="8.8515625" style="3" customWidth="1"/>
  </cols>
  <sheetData>
    <row r="1" spans="1:2" ht="15">
      <c r="A1" s="171" t="s">
        <v>164</v>
      </c>
      <c r="B1" s="2"/>
    </row>
    <row r="2" spans="1:2" ht="15">
      <c r="A2" s="409" t="s">
        <v>159</v>
      </c>
      <c r="B2" s="2" t="s">
        <v>364</v>
      </c>
    </row>
    <row r="3" spans="3:10" ht="13.5" thickBot="1">
      <c r="C3" s="540"/>
      <c r="H3" s="347"/>
      <c r="I3" s="347"/>
      <c r="J3" s="347"/>
    </row>
    <row r="4" spans="2:12" ht="40.15" customHeight="1">
      <c r="B4" s="914"/>
      <c r="C4" s="916">
        <v>2018</v>
      </c>
      <c r="D4" s="913"/>
      <c r="E4" s="912">
        <v>2019</v>
      </c>
      <c r="F4" s="912"/>
      <c r="G4" s="916">
        <v>2020</v>
      </c>
      <c r="H4" s="913"/>
      <c r="I4" s="916">
        <v>2021</v>
      </c>
      <c r="J4" s="913"/>
      <c r="K4" s="912">
        <v>2022</v>
      </c>
      <c r="L4" s="913"/>
    </row>
    <row r="5" spans="2:12" s="563" customFormat="1" ht="40.15" customHeight="1" thickBot="1">
      <c r="B5" s="915"/>
      <c r="C5" s="884" t="s">
        <v>432</v>
      </c>
      <c r="D5" s="885" t="s">
        <v>629</v>
      </c>
      <c r="E5" s="884" t="s">
        <v>432</v>
      </c>
      <c r="F5" s="885" t="s">
        <v>629</v>
      </c>
      <c r="G5" s="884" t="s">
        <v>432</v>
      </c>
      <c r="H5" s="885" t="s">
        <v>629</v>
      </c>
      <c r="I5" s="884" t="s">
        <v>432</v>
      </c>
      <c r="J5" s="885" t="s">
        <v>629</v>
      </c>
      <c r="K5" s="884" t="s">
        <v>432</v>
      </c>
      <c r="L5" s="885" t="s">
        <v>629</v>
      </c>
    </row>
    <row r="6" spans="2:12" ht="15">
      <c r="B6" s="251" t="s">
        <v>75</v>
      </c>
      <c r="C6" s="883">
        <v>1445</v>
      </c>
      <c r="D6" s="276">
        <v>10120</v>
      </c>
      <c r="E6" s="277">
        <v>1451</v>
      </c>
      <c r="F6" s="831">
        <v>9625</v>
      </c>
      <c r="G6" s="883">
        <v>1365</v>
      </c>
      <c r="H6" s="276">
        <v>10993</v>
      </c>
      <c r="I6" s="883">
        <v>1314</v>
      </c>
      <c r="J6" s="276">
        <v>10071</v>
      </c>
      <c r="K6" s="277">
        <v>1254</v>
      </c>
      <c r="L6" s="276">
        <v>11106</v>
      </c>
    </row>
    <row r="7" spans="2:12" ht="15">
      <c r="B7" s="251" t="s">
        <v>363</v>
      </c>
      <c r="C7" s="584">
        <v>21187</v>
      </c>
      <c r="D7" s="162">
        <v>10979</v>
      </c>
      <c r="E7" s="272">
        <v>21450</v>
      </c>
      <c r="F7" s="523">
        <v>11361</v>
      </c>
      <c r="G7" s="584">
        <v>21927</v>
      </c>
      <c r="H7" s="283">
        <v>11951</v>
      </c>
      <c r="I7" s="584">
        <v>24075</v>
      </c>
      <c r="J7" s="283">
        <v>11798</v>
      </c>
      <c r="K7" s="272">
        <v>22524</v>
      </c>
      <c r="L7" s="283">
        <v>11765</v>
      </c>
    </row>
    <row r="8" spans="2:12" ht="15">
      <c r="B8" s="251" t="s">
        <v>362</v>
      </c>
      <c r="C8" s="584">
        <v>93444</v>
      </c>
      <c r="D8" s="162">
        <v>10271</v>
      </c>
      <c r="E8" s="272">
        <v>91656</v>
      </c>
      <c r="F8" s="523">
        <v>10781</v>
      </c>
      <c r="G8" s="584">
        <v>91131</v>
      </c>
      <c r="H8" s="162">
        <v>11415</v>
      </c>
      <c r="I8" s="874">
        <v>92262</v>
      </c>
      <c r="J8" s="162">
        <v>10959</v>
      </c>
      <c r="K8" s="303">
        <v>85317</v>
      </c>
      <c r="L8" s="162">
        <v>11337</v>
      </c>
    </row>
    <row r="9" spans="2:12" ht="15">
      <c r="B9" s="251" t="s">
        <v>361</v>
      </c>
      <c r="C9" s="584">
        <v>16092</v>
      </c>
      <c r="D9" s="162">
        <v>8058</v>
      </c>
      <c r="E9" s="272">
        <v>15101</v>
      </c>
      <c r="F9" s="523">
        <v>8173</v>
      </c>
      <c r="G9" s="584">
        <v>14832</v>
      </c>
      <c r="H9" s="276">
        <v>8761</v>
      </c>
      <c r="I9" s="874">
        <v>13395</v>
      </c>
      <c r="J9" s="276">
        <v>8205</v>
      </c>
      <c r="K9" s="303">
        <v>10461</v>
      </c>
      <c r="L9" s="276">
        <v>8212</v>
      </c>
    </row>
    <row r="10" spans="2:12" ht="15">
      <c r="B10" s="251" t="s">
        <v>313</v>
      </c>
      <c r="C10" s="584">
        <v>22409</v>
      </c>
      <c r="D10" s="162">
        <v>5138</v>
      </c>
      <c r="E10" s="272">
        <v>19539</v>
      </c>
      <c r="F10" s="523">
        <v>5274</v>
      </c>
      <c r="G10" s="584">
        <v>19608</v>
      </c>
      <c r="H10" s="276">
        <v>5758</v>
      </c>
      <c r="I10" s="874">
        <v>15915</v>
      </c>
      <c r="J10" s="276">
        <v>5052</v>
      </c>
      <c r="K10" s="303">
        <v>10104</v>
      </c>
      <c r="L10" s="276">
        <v>5368</v>
      </c>
    </row>
    <row r="11" spans="2:12" ht="13.5" thickBot="1">
      <c r="B11" s="870" t="s">
        <v>360</v>
      </c>
      <c r="C11" s="874">
        <v>31</v>
      </c>
      <c r="D11" s="160">
        <v>4011</v>
      </c>
      <c r="E11" s="303">
        <v>32</v>
      </c>
      <c r="F11" s="878">
        <v>3797</v>
      </c>
      <c r="G11" s="874">
        <v>48</v>
      </c>
      <c r="H11" s="562">
        <v>4007</v>
      </c>
      <c r="I11" s="881">
        <v>36</v>
      </c>
      <c r="J11" s="562">
        <v>4316</v>
      </c>
      <c r="K11" s="156">
        <v>48</v>
      </c>
      <c r="L11" s="562">
        <v>4345</v>
      </c>
    </row>
    <row r="12" spans="2:12" ht="13.5" thickBot="1">
      <c r="B12" s="871" t="s">
        <v>359</v>
      </c>
      <c r="C12" s="875">
        <v>154608</v>
      </c>
      <c r="D12" s="560"/>
      <c r="E12" s="872">
        <v>149229</v>
      </c>
      <c r="F12" s="832"/>
      <c r="G12" s="875">
        <v>148905</v>
      </c>
      <c r="H12" s="561"/>
      <c r="I12" s="875">
        <v>146994</v>
      </c>
      <c r="J12" s="561"/>
      <c r="K12" s="872">
        <v>129711</v>
      </c>
      <c r="L12" s="561"/>
    </row>
    <row r="13" spans="2:12" ht="13.5" thickBot="1">
      <c r="B13" s="871" t="s">
        <v>358</v>
      </c>
      <c r="C13" s="876"/>
      <c r="D13" s="877">
        <v>9391</v>
      </c>
      <c r="E13" s="873"/>
      <c r="F13" s="879">
        <v>9867</v>
      </c>
      <c r="G13" s="880"/>
      <c r="H13" s="560">
        <v>10479</v>
      </c>
      <c r="I13" s="882"/>
      <c r="J13" s="560">
        <v>10197</v>
      </c>
      <c r="K13" s="112"/>
      <c r="L13" s="560">
        <v>10689</v>
      </c>
    </row>
    <row r="14" spans="2:10" ht="15" customHeight="1">
      <c r="B14" s="2" t="s">
        <v>589</v>
      </c>
      <c r="I14" s="337"/>
      <c r="J14" s="337"/>
    </row>
    <row r="15" ht="15" customHeight="1">
      <c r="B15" s="116" t="s">
        <v>508</v>
      </c>
    </row>
    <row r="16" spans="2:5" ht="15">
      <c r="B16" s="2" t="s">
        <v>59</v>
      </c>
      <c r="C16" s="559"/>
      <c r="D16" s="559"/>
      <c r="E16" s="559"/>
    </row>
    <row r="17" spans="2:5" ht="15">
      <c r="B17" s="3" t="s">
        <v>357</v>
      </c>
      <c r="C17" s="559"/>
      <c r="D17" s="559"/>
      <c r="E17" s="559"/>
    </row>
    <row r="18" spans="2:7" ht="15">
      <c r="B18" s="3" t="s">
        <v>356</v>
      </c>
      <c r="G18" s="84"/>
    </row>
    <row r="19" spans="2:7" ht="15">
      <c r="B19" s="3" t="s">
        <v>502</v>
      </c>
      <c r="G19" s="84"/>
    </row>
    <row r="20" ht="15">
      <c r="G20" s="84"/>
    </row>
    <row r="21" ht="15" customHeight="1"/>
  </sheetData>
  <mergeCells count="6">
    <mergeCell ref="K4:L4"/>
    <mergeCell ref="B4:B5"/>
    <mergeCell ref="C4:D4"/>
    <mergeCell ref="E4:F4"/>
    <mergeCell ref="G4:H4"/>
    <mergeCell ref="I4:J4"/>
  </mergeCells>
  <hyperlinks>
    <hyperlink ref="A2" location="index!A1" display="index"/>
  </hyperlinks>
  <printOptions/>
  <pageMargins left="0.7" right="0.7" top="0.75" bottom="0.75" header="0.3" footer="0.3"/>
  <pageSetup fitToHeight="1" fitToWidth="1" horizontalDpi="600" verticalDpi="600" orientation="landscape" paperSize="8" scale="3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1A3E-6CC1-44F5-90F2-C9407BEFC02D}">
  <dimension ref="A1:K11"/>
  <sheetViews>
    <sheetView workbookViewId="0" topLeftCell="A1">
      <selection activeCell="A2" sqref="A2"/>
    </sheetView>
  </sheetViews>
  <sheetFormatPr defaultColWidth="8.8515625" defaultRowHeight="15"/>
  <cols>
    <col min="1" max="1" width="9.140625" style="3" customWidth="1"/>
    <col min="2" max="2" width="38.421875" style="3" customWidth="1"/>
    <col min="3" max="3" width="17.00390625" style="3" customWidth="1"/>
    <col min="4" max="4" width="16.57421875" style="3" customWidth="1"/>
    <col min="5" max="5" width="18.8515625" style="3" customWidth="1"/>
    <col min="6" max="6" width="23.00390625" style="3" customWidth="1"/>
    <col min="7" max="16384" width="8.8515625" style="3" customWidth="1"/>
  </cols>
  <sheetData>
    <row r="1" spans="1:2" ht="15">
      <c r="A1" s="171" t="s">
        <v>164</v>
      </c>
      <c r="B1" s="2"/>
    </row>
    <row r="2" spans="1:4" ht="15">
      <c r="A2" s="409" t="s">
        <v>159</v>
      </c>
      <c r="B2" s="2" t="s">
        <v>377</v>
      </c>
      <c r="C2" s="2"/>
      <c r="D2" s="2"/>
    </row>
    <row r="3" ht="13.5" thickBot="1"/>
    <row r="4" spans="2:6" ht="38.25">
      <c r="B4" s="580">
        <v>2022</v>
      </c>
      <c r="C4" s="570" t="s">
        <v>376</v>
      </c>
      <c r="D4" s="570" t="s">
        <v>375</v>
      </c>
      <c r="E4" s="570" t="s">
        <v>374</v>
      </c>
      <c r="F4" s="579" t="s">
        <v>373</v>
      </c>
    </row>
    <row r="5" spans="2:11" ht="15">
      <c r="B5" s="577" t="s">
        <v>368</v>
      </c>
      <c r="C5" s="576">
        <v>33690</v>
      </c>
      <c r="D5" s="576">
        <v>11371</v>
      </c>
      <c r="E5" s="578"/>
      <c r="F5" s="575">
        <v>11371</v>
      </c>
      <c r="K5" s="84"/>
    </row>
    <row r="6" spans="2:11" ht="15">
      <c r="B6" s="577" t="s">
        <v>372</v>
      </c>
      <c r="C6" s="576">
        <v>17739</v>
      </c>
      <c r="D6" s="576">
        <v>9508</v>
      </c>
      <c r="E6" s="576">
        <v>3014</v>
      </c>
      <c r="F6" s="575">
        <v>12523</v>
      </c>
      <c r="K6" s="84"/>
    </row>
    <row r="7" spans="2:11" ht="13.5" thickBot="1">
      <c r="B7" s="574" t="s">
        <v>371</v>
      </c>
      <c r="C7" s="573">
        <v>58308</v>
      </c>
      <c r="D7" s="573"/>
      <c r="E7" s="573">
        <v>7734</v>
      </c>
      <c r="F7" s="572">
        <v>7734</v>
      </c>
      <c r="K7" s="84"/>
    </row>
    <row r="8" ht="15">
      <c r="B8" s="2" t="s">
        <v>589</v>
      </c>
    </row>
    <row r="9" spans="2:6" ht="15">
      <c r="B9" s="116" t="s">
        <v>508</v>
      </c>
      <c r="F9" s="571"/>
    </row>
    <row r="10" spans="2:6" ht="15">
      <c r="B10" s="2" t="s">
        <v>59</v>
      </c>
      <c r="F10" s="571"/>
    </row>
    <row r="11" ht="15">
      <c r="B11" s="3" t="s">
        <v>370</v>
      </c>
    </row>
  </sheetData>
  <hyperlinks>
    <hyperlink ref="A2" location="index!A1" display="index"/>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CD389-18B8-4F60-93E0-7D8FECD64FB4}">
  <sheetPr>
    <pageSetUpPr fitToPage="1"/>
  </sheetPr>
  <dimension ref="A1:AG18"/>
  <sheetViews>
    <sheetView workbookViewId="0" topLeftCell="A1">
      <selection activeCell="A2" sqref="A2"/>
    </sheetView>
  </sheetViews>
  <sheetFormatPr defaultColWidth="9.140625" defaultRowHeight="15"/>
  <cols>
    <col min="1" max="1" width="9.140625" style="3" customWidth="1"/>
    <col min="2" max="2" width="37.57421875" style="3" customWidth="1"/>
    <col min="3" max="33" width="9.28125" style="3" customWidth="1"/>
    <col min="34" max="16384" width="9.140625" style="3" customWidth="1"/>
  </cols>
  <sheetData>
    <row r="1" ht="15" customHeight="1">
      <c r="A1" s="171" t="s">
        <v>164</v>
      </c>
    </row>
    <row r="2" spans="1:4" ht="15">
      <c r="A2" s="409" t="s">
        <v>159</v>
      </c>
      <c r="B2" s="2" t="s">
        <v>423</v>
      </c>
      <c r="D2" s="2"/>
    </row>
    <row r="3" spans="2:32" ht="13.5" thickBot="1">
      <c r="B3" s="2"/>
      <c r="C3" s="2"/>
      <c r="D3" s="2"/>
      <c r="AE3" s="382"/>
      <c r="AF3" s="382"/>
    </row>
    <row r="4" spans="2:33" ht="15">
      <c r="B4" s="189"/>
      <c r="C4" s="503">
        <v>1992</v>
      </c>
      <c r="D4" s="503">
        <v>1993</v>
      </c>
      <c r="E4" s="503">
        <v>1994</v>
      </c>
      <c r="F4" s="503">
        <v>1995</v>
      </c>
      <c r="G4" s="503">
        <v>1996</v>
      </c>
      <c r="H4" s="503">
        <v>1997</v>
      </c>
      <c r="I4" s="503">
        <v>1998</v>
      </c>
      <c r="J4" s="503">
        <v>1999</v>
      </c>
      <c r="K4" s="503">
        <v>2000</v>
      </c>
      <c r="L4" s="503">
        <v>2001</v>
      </c>
      <c r="M4" s="503">
        <v>2002</v>
      </c>
      <c r="N4" s="503">
        <v>2003</v>
      </c>
      <c r="O4" s="503">
        <v>2004</v>
      </c>
      <c r="P4" s="503">
        <v>2005</v>
      </c>
      <c r="Q4" s="503">
        <v>2006</v>
      </c>
      <c r="R4" s="503">
        <v>2007</v>
      </c>
      <c r="S4" s="503">
        <v>2008</v>
      </c>
      <c r="T4" s="503">
        <v>2009</v>
      </c>
      <c r="U4" s="503">
        <v>2010</v>
      </c>
      <c r="V4" s="503">
        <v>2011</v>
      </c>
      <c r="W4" s="503">
        <v>2012</v>
      </c>
      <c r="X4" s="503">
        <v>2013</v>
      </c>
      <c r="Y4" s="503">
        <v>2014</v>
      </c>
      <c r="Z4" s="503">
        <v>2015</v>
      </c>
      <c r="AA4" s="503">
        <v>2016</v>
      </c>
      <c r="AB4" s="503">
        <v>2017</v>
      </c>
      <c r="AC4" s="503">
        <v>2018</v>
      </c>
      <c r="AD4" s="503">
        <v>2019</v>
      </c>
      <c r="AE4" s="503">
        <v>2020</v>
      </c>
      <c r="AF4" s="503">
        <v>2021</v>
      </c>
      <c r="AG4" s="504">
        <v>2022</v>
      </c>
    </row>
    <row r="5" spans="2:33" ht="15">
      <c r="B5" s="620" t="s">
        <v>424</v>
      </c>
      <c r="C5" s="21">
        <v>160.4</v>
      </c>
      <c r="D5" s="21">
        <v>272.2</v>
      </c>
      <c r="E5" s="21">
        <v>341.9</v>
      </c>
      <c r="F5" s="21">
        <v>398.1</v>
      </c>
      <c r="G5" s="21">
        <v>443.6</v>
      </c>
      <c r="H5" s="21">
        <v>577.1</v>
      </c>
      <c r="I5" s="21">
        <v>653.6</v>
      </c>
      <c r="J5" s="21">
        <v>566.2</v>
      </c>
      <c r="K5" s="646">
        <v>782.1</v>
      </c>
      <c r="L5" s="646">
        <v>915.4</v>
      </c>
      <c r="M5" s="646">
        <v>940.4</v>
      </c>
      <c r="N5" s="646">
        <v>994.5</v>
      </c>
      <c r="O5" s="646">
        <v>982.7</v>
      </c>
      <c r="P5" s="646">
        <v>989.4</v>
      </c>
      <c r="Q5" s="646">
        <v>1106.7</v>
      </c>
      <c r="R5" s="646">
        <v>1180.3</v>
      </c>
      <c r="S5" s="646">
        <v>1241.3</v>
      </c>
      <c r="T5" s="646">
        <v>1389.3</v>
      </c>
      <c r="U5" s="646">
        <v>1550.7</v>
      </c>
      <c r="V5" s="646">
        <v>1582.6</v>
      </c>
      <c r="W5" s="646">
        <v>1573.7</v>
      </c>
      <c r="X5" s="646">
        <v>1598.7</v>
      </c>
      <c r="Y5" s="646">
        <v>1601.2</v>
      </c>
      <c r="Z5" s="646">
        <v>1622.4</v>
      </c>
      <c r="AA5" s="646">
        <v>1601.8</v>
      </c>
      <c r="AB5" s="646">
        <v>1567.8</v>
      </c>
      <c r="AC5" s="646">
        <v>1451.9</v>
      </c>
      <c r="AD5" s="646">
        <v>1472.4</v>
      </c>
      <c r="AE5" s="163">
        <v>1560.4</v>
      </c>
      <c r="AF5" s="163">
        <v>1498.8</v>
      </c>
      <c r="AG5" s="162">
        <v>1386.466174</v>
      </c>
    </row>
    <row r="6" spans="2:33" ht="13.5" thickBot="1">
      <c r="B6" s="518" t="s">
        <v>425</v>
      </c>
      <c r="C6" s="271">
        <v>44202</v>
      </c>
      <c r="D6" s="271">
        <v>68411</v>
      </c>
      <c r="E6" s="271">
        <v>79338</v>
      </c>
      <c r="F6" s="271">
        <v>89817</v>
      </c>
      <c r="G6" s="271">
        <v>95411</v>
      </c>
      <c r="H6" s="271">
        <v>105038</v>
      </c>
      <c r="I6" s="271">
        <v>114387</v>
      </c>
      <c r="J6" s="271">
        <v>115142</v>
      </c>
      <c r="K6" s="647">
        <v>128107</v>
      </c>
      <c r="L6" s="573">
        <v>148142</v>
      </c>
      <c r="M6" s="573">
        <v>150526</v>
      </c>
      <c r="N6" s="573">
        <v>156250</v>
      </c>
      <c r="O6" s="573">
        <v>157032</v>
      </c>
      <c r="P6" s="573">
        <v>154411</v>
      </c>
      <c r="Q6" s="573">
        <v>167420</v>
      </c>
      <c r="R6" s="573">
        <v>173791</v>
      </c>
      <c r="S6" s="573">
        <v>178533</v>
      </c>
      <c r="T6" s="573">
        <v>198738</v>
      </c>
      <c r="U6" s="573">
        <v>212485</v>
      </c>
      <c r="V6" s="573">
        <v>207330</v>
      </c>
      <c r="W6" s="573">
        <v>201187</v>
      </c>
      <c r="X6" s="573">
        <v>192257</v>
      </c>
      <c r="Y6" s="573">
        <v>186477</v>
      </c>
      <c r="Z6" s="573">
        <v>182537</v>
      </c>
      <c r="AA6" s="573">
        <v>176938</v>
      </c>
      <c r="AB6" s="573">
        <v>170037</v>
      </c>
      <c r="AC6" s="573">
        <v>154608</v>
      </c>
      <c r="AD6" s="573">
        <v>149229</v>
      </c>
      <c r="AE6" s="157">
        <v>148905</v>
      </c>
      <c r="AF6" s="157">
        <v>146994</v>
      </c>
      <c r="AG6" s="269">
        <v>129711</v>
      </c>
    </row>
    <row r="7" spans="2:31" ht="15">
      <c r="B7" s="2" t="s">
        <v>588</v>
      </c>
      <c r="V7" s="648"/>
      <c r="W7" s="648"/>
      <c r="X7" s="648"/>
      <c r="Y7" s="648"/>
      <c r="Z7" s="648"/>
      <c r="AA7" s="648"/>
      <c r="AB7" s="648"/>
      <c r="AC7" s="559"/>
      <c r="AD7" s="559"/>
      <c r="AE7" s="559"/>
    </row>
    <row r="8" spans="2:31" ht="15">
      <c r="B8" s="116" t="s">
        <v>428</v>
      </c>
      <c r="V8" s="648"/>
      <c r="W8" s="648"/>
      <c r="X8" s="648"/>
      <c r="Y8" s="648"/>
      <c r="Z8" s="648"/>
      <c r="AA8" s="648"/>
      <c r="AB8" s="648"/>
      <c r="AC8" s="559"/>
      <c r="AD8" s="559"/>
      <c r="AE8" s="559"/>
    </row>
    <row r="9" spans="2:17" ht="15">
      <c r="B9" s="2" t="s">
        <v>59</v>
      </c>
      <c r="M9" s="649"/>
      <c r="N9" s="116"/>
      <c r="O9" s="649"/>
      <c r="P9" s="649"/>
      <c r="Q9" s="116"/>
    </row>
    <row r="10" spans="2:18" ht="15" customHeight="1">
      <c r="B10" s="324" t="s">
        <v>426</v>
      </c>
      <c r="M10" s="650"/>
      <c r="N10" s="116"/>
      <c r="O10" s="650"/>
      <c r="P10" s="650"/>
      <c r="Q10" s="651"/>
      <c r="R10" s="650"/>
    </row>
    <row r="11" spans="2:17" ht="15">
      <c r="B11" s="324" t="s">
        <v>427</v>
      </c>
      <c r="M11" s="116"/>
      <c r="N11" s="116"/>
      <c r="O11" s="116"/>
      <c r="P11" s="116"/>
      <c r="Q11" s="116"/>
    </row>
    <row r="12" spans="2:17" ht="15" customHeight="1">
      <c r="B12" s="324"/>
      <c r="M12" s="649"/>
      <c r="N12" s="116"/>
      <c r="O12" s="649"/>
      <c r="P12" s="649"/>
      <c r="Q12" s="116"/>
    </row>
    <row r="14" spans="2:32" ht="15">
      <c r="B14" s="652"/>
      <c r="C14" s="653"/>
      <c r="D14"/>
      <c r="E14"/>
      <c r="F14"/>
      <c r="G14"/>
      <c r="H14"/>
      <c r="I14"/>
      <c r="J14"/>
      <c r="K14"/>
      <c r="L14"/>
      <c r="M14"/>
      <c r="N14"/>
      <c r="O14"/>
      <c r="P14"/>
      <c r="Q14"/>
      <c r="R14"/>
      <c r="S14"/>
      <c r="T14"/>
      <c r="U14"/>
      <c r="V14"/>
      <c r="W14"/>
      <c r="X14"/>
      <c r="Y14"/>
      <c r="Z14"/>
      <c r="AA14"/>
      <c r="AB14"/>
      <c r="AC14"/>
      <c r="AD14"/>
      <c r="AE14"/>
      <c r="AF14"/>
    </row>
    <row r="15" spans="2:32" ht="15" customHeight="1">
      <c r="B15" s="652"/>
      <c r="C15" s="653"/>
      <c r="D15"/>
      <c r="E15"/>
      <c r="F15"/>
      <c r="G15"/>
      <c r="H15"/>
      <c r="I15"/>
      <c r="J15"/>
      <c r="K15"/>
      <c r="L15"/>
      <c r="M15"/>
      <c r="N15"/>
      <c r="O15"/>
      <c r="P15"/>
      <c r="Q15"/>
      <c r="R15"/>
      <c r="S15"/>
      <c r="T15"/>
      <c r="U15"/>
      <c r="V15"/>
      <c r="W15"/>
      <c r="X15"/>
      <c r="Y15"/>
      <c r="Z15"/>
      <c r="AA15"/>
      <c r="AB15"/>
      <c r="AC15"/>
      <c r="AD15"/>
      <c r="AE15"/>
      <c r="AF15"/>
    </row>
    <row r="16" spans="2:32" ht="15" customHeight="1">
      <c r="B16" s="652"/>
      <c r="C16" s="653"/>
      <c r="D16"/>
      <c r="E16"/>
      <c r="F16"/>
      <c r="G16"/>
      <c r="H16"/>
      <c r="I16"/>
      <c r="J16"/>
      <c r="K16"/>
      <c r="L16"/>
      <c r="M16"/>
      <c r="N16"/>
      <c r="O16"/>
      <c r="P16"/>
      <c r="Q16"/>
      <c r="R16"/>
      <c r="S16"/>
      <c r="T16"/>
      <c r="U16"/>
      <c r="V16"/>
      <c r="W16"/>
      <c r="X16"/>
      <c r="Y16"/>
      <c r="Z16"/>
      <c r="AA16"/>
      <c r="AB16"/>
      <c r="AC16"/>
      <c r="AD16"/>
      <c r="AE16"/>
      <c r="AF16"/>
    </row>
    <row r="18" ht="15">
      <c r="B18" s="263"/>
    </row>
    <row r="19" ht="15" customHeight="1"/>
    <row r="26" ht="15" customHeight="1"/>
    <row r="32" ht="15" customHeight="1"/>
    <row r="34" ht="15" customHeight="1"/>
  </sheetData>
  <hyperlinks>
    <hyperlink ref="A2" location="index!A1" display="index"/>
  </hyperlinks>
  <printOptions/>
  <pageMargins left="0.7" right="0.7" top="0.75" bottom="0.75" header="0.3" footer="0.3"/>
  <pageSetup fitToHeight="1" fitToWidth="1" horizontalDpi="600" verticalDpi="600" orientation="landscape" paperSize="9" scale="3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FB7D5-007D-4386-8674-7FF23B4B6075}">
  <sheetPr>
    <pageSetUpPr fitToPage="1"/>
  </sheetPr>
  <dimension ref="A1:D42"/>
  <sheetViews>
    <sheetView workbookViewId="0" topLeftCell="A1">
      <selection activeCell="A2" sqref="A2"/>
    </sheetView>
  </sheetViews>
  <sheetFormatPr defaultColWidth="9.140625" defaultRowHeight="15"/>
  <cols>
    <col min="1" max="1" width="9.140625" style="3" customWidth="1"/>
    <col min="2" max="2" width="8.140625" style="3" customWidth="1"/>
    <col min="3" max="3" width="22.140625" style="3" customWidth="1"/>
    <col min="4" max="4" width="21.7109375" style="3" bestFit="1" customWidth="1"/>
    <col min="5" max="7" width="9.140625" style="3" customWidth="1"/>
    <col min="8" max="8" width="26.421875" style="3" bestFit="1" customWidth="1"/>
    <col min="9" max="9" width="19.00390625" style="3" bestFit="1" customWidth="1"/>
    <col min="10" max="16384" width="9.140625" style="3" customWidth="1"/>
  </cols>
  <sheetData>
    <row r="1" ht="15" customHeight="1">
      <c r="A1" s="171" t="s">
        <v>164</v>
      </c>
    </row>
    <row r="2" spans="1:4" ht="15">
      <c r="A2" s="409" t="s">
        <v>159</v>
      </c>
      <c r="B2" s="2" t="s">
        <v>414</v>
      </c>
      <c r="C2" s="2"/>
      <c r="D2" s="2"/>
    </row>
    <row r="3" ht="13.5" thickBot="1"/>
    <row r="4" spans="2:4" ht="15">
      <c r="B4" s="189" t="s">
        <v>387</v>
      </c>
      <c r="C4" s="514" t="s">
        <v>413</v>
      </c>
      <c r="D4" s="513" t="s">
        <v>138</v>
      </c>
    </row>
    <row r="5" spans="2:4" ht="15">
      <c r="B5" s="164">
        <v>2022</v>
      </c>
      <c r="C5" s="626">
        <v>129711</v>
      </c>
      <c r="D5" s="247">
        <v>28128</v>
      </c>
    </row>
    <row r="6" spans="2:4" ht="15">
      <c r="B6" s="164">
        <v>2021</v>
      </c>
      <c r="C6" s="626">
        <v>146994</v>
      </c>
      <c r="D6" s="247">
        <v>34152</v>
      </c>
    </row>
    <row r="7" spans="2:4" ht="15">
      <c r="B7" s="164">
        <v>2020</v>
      </c>
      <c r="C7" s="626">
        <v>148905</v>
      </c>
      <c r="D7" s="247">
        <v>35232</v>
      </c>
    </row>
    <row r="8" spans="2:4" ht="15">
      <c r="B8" s="164">
        <v>2019</v>
      </c>
      <c r="C8" s="626">
        <v>149229</v>
      </c>
      <c r="D8" s="247">
        <v>34212</v>
      </c>
    </row>
    <row r="9" spans="2:4" ht="15" customHeight="1">
      <c r="B9" s="164">
        <v>2018</v>
      </c>
      <c r="C9" s="626">
        <v>154608</v>
      </c>
      <c r="D9" s="247">
        <v>30613</v>
      </c>
    </row>
    <row r="10" spans="2:4" ht="15">
      <c r="B10" s="164">
        <v>2017</v>
      </c>
      <c r="C10" s="626">
        <v>170037</v>
      </c>
      <c r="D10" s="247">
        <v>42136</v>
      </c>
    </row>
    <row r="11" spans="2:4" ht="15" customHeight="1">
      <c r="B11" s="164">
        <v>2016</v>
      </c>
      <c r="C11" s="626">
        <v>176938</v>
      </c>
      <c r="D11" s="247">
        <v>44566</v>
      </c>
    </row>
    <row r="12" spans="2:4" ht="15">
      <c r="B12" s="164">
        <v>2015</v>
      </c>
      <c r="C12" s="626">
        <v>182537</v>
      </c>
      <c r="D12" s="247">
        <v>46721</v>
      </c>
    </row>
    <row r="13" spans="2:4" ht="15">
      <c r="B13" s="164">
        <v>2014</v>
      </c>
      <c r="C13" s="626">
        <v>186477</v>
      </c>
      <c r="D13" s="247">
        <v>49038</v>
      </c>
    </row>
    <row r="14" spans="2:4" ht="15" customHeight="1">
      <c r="B14" s="164">
        <v>2013</v>
      </c>
      <c r="C14" s="626">
        <v>192257</v>
      </c>
      <c r="D14" s="247">
        <v>51732</v>
      </c>
    </row>
    <row r="15" spans="2:4" ht="15" customHeight="1">
      <c r="B15" s="164">
        <v>2012</v>
      </c>
      <c r="C15" s="626">
        <v>201187</v>
      </c>
      <c r="D15" s="247">
        <v>54836</v>
      </c>
    </row>
    <row r="16" spans="2:4" ht="15">
      <c r="B16" s="164">
        <v>2011</v>
      </c>
      <c r="C16" s="626">
        <v>207330</v>
      </c>
      <c r="D16" s="247">
        <v>57024</v>
      </c>
    </row>
    <row r="17" spans="2:4" ht="15">
      <c r="B17" s="164">
        <v>2010</v>
      </c>
      <c r="C17" s="626">
        <v>212485</v>
      </c>
      <c r="D17" s="247">
        <v>63535</v>
      </c>
    </row>
    <row r="18" spans="2:4" ht="15" customHeight="1">
      <c r="B18" s="164">
        <v>2009</v>
      </c>
      <c r="C18" s="626">
        <v>198738</v>
      </c>
      <c r="D18" s="247">
        <v>61266</v>
      </c>
    </row>
    <row r="19" spans="2:4" ht="15">
      <c r="B19" s="164">
        <v>2008</v>
      </c>
      <c r="C19" s="626">
        <v>178533</v>
      </c>
      <c r="D19" s="247">
        <v>54330</v>
      </c>
    </row>
    <row r="20" spans="2:4" ht="15">
      <c r="B20" s="164">
        <v>2007</v>
      </c>
      <c r="C20" s="626">
        <v>173791</v>
      </c>
      <c r="D20" s="247">
        <v>54309</v>
      </c>
    </row>
    <row r="21" spans="2:4" ht="15">
      <c r="B21" s="164">
        <v>2006</v>
      </c>
      <c r="C21" s="626">
        <v>167420</v>
      </c>
      <c r="D21" s="247">
        <v>56007</v>
      </c>
    </row>
    <row r="22" spans="2:4" ht="15">
      <c r="B22" s="164">
        <v>2005</v>
      </c>
      <c r="C22" s="626">
        <v>154411</v>
      </c>
      <c r="D22" s="247">
        <v>46920</v>
      </c>
    </row>
    <row r="23" spans="2:4" ht="15">
      <c r="B23" s="164">
        <v>2004</v>
      </c>
      <c r="C23" s="626">
        <v>157032</v>
      </c>
      <c r="D23" s="247">
        <v>49575</v>
      </c>
    </row>
    <row r="24" spans="2:4" ht="15">
      <c r="B24" s="164">
        <v>2003</v>
      </c>
      <c r="C24" s="626">
        <v>156250</v>
      </c>
      <c r="D24" s="247">
        <v>52593</v>
      </c>
    </row>
    <row r="25" spans="2:4" ht="15" customHeight="1">
      <c r="B25" s="164">
        <v>2002</v>
      </c>
      <c r="C25" s="626">
        <v>150526</v>
      </c>
      <c r="D25" s="247">
        <v>53046</v>
      </c>
    </row>
    <row r="26" spans="2:4" ht="15">
      <c r="B26" s="164">
        <v>2001</v>
      </c>
      <c r="C26" s="626">
        <v>148142</v>
      </c>
      <c r="D26" s="247">
        <v>59031</v>
      </c>
    </row>
    <row r="27" spans="2:4" ht="15">
      <c r="B27" s="164">
        <v>2000</v>
      </c>
      <c r="C27" s="626">
        <v>128107</v>
      </c>
      <c r="D27" s="247">
        <v>56160</v>
      </c>
    </row>
    <row r="28" spans="2:4" ht="15">
      <c r="B28" s="164">
        <v>1999</v>
      </c>
      <c r="C28" s="626">
        <v>115142</v>
      </c>
      <c r="D28" s="247">
        <v>44844</v>
      </c>
    </row>
    <row r="29" spans="2:4" ht="15">
      <c r="B29" s="164">
        <v>1998</v>
      </c>
      <c r="C29" s="626">
        <v>114387</v>
      </c>
      <c r="D29" s="247">
        <v>46884</v>
      </c>
    </row>
    <row r="30" spans="2:4" ht="15">
      <c r="B30" s="164">
        <v>1997</v>
      </c>
      <c r="C30" s="626">
        <v>105038</v>
      </c>
      <c r="D30" s="247">
        <v>44931</v>
      </c>
    </row>
    <row r="31" spans="2:4" ht="15" customHeight="1">
      <c r="B31" s="164">
        <v>1996</v>
      </c>
      <c r="C31" s="626">
        <v>95411</v>
      </c>
      <c r="D31" s="247">
        <v>42015</v>
      </c>
    </row>
    <row r="32" spans="2:4" ht="15">
      <c r="B32" s="164">
        <v>1995</v>
      </c>
      <c r="C32" s="626">
        <v>89817</v>
      </c>
      <c r="D32" s="247">
        <v>42735</v>
      </c>
    </row>
    <row r="33" spans="2:4" ht="15" customHeight="1">
      <c r="B33" s="164">
        <v>1994</v>
      </c>
      <c r="C33" s="626">
        <v>79338</v>
      </c>
      <c r="D33" s="247">
        <v>38415</v>
      </c>
    </row>
    <row r="34" spans="2:4" ht="15" customHeight="1">
      <c r="B34" s="164">
        <v>1993</v>
      </c>
      <c r="C34" s="626">
        <v>68411</v>
      </c>
      <c r="D34" s="247">
        <v>43965</v>
      </c>
    </row>
    <row r="35" spans="2:4" ht="15" customHeight="1" thickBot="1">
      <c r="B35" s="158">
        <v>1992</v>
      </c>
      <c r="C35" s="625">
        <v>44202</v>
      </c>
      <c r="D35" s="242">
        <v>44259</v>
      </c>
    </row>
    <row r="36" ht="15" customHeight="1">
      <c r="B36" s="3" t="s">
        <v>590</v>
      </c>
    </row>
    <row r="37" ht="15" customHeight="1">
      <c r="B37" s="116" t="s">
        <v>509</v>
      </c>
    </row>
    <row r="38" spans="2:4" ht="15" customHeight="1">
      <c r="B38" s="2" t="s">
        <v>59</v>
      </c>
      <c r="C38" s="239"/>
      <c r="D38" s="239"/>
    </row>
    <row r="39" ht="15">
      <c r="B39" s="624" t="s">
        <v>412</v>
      </c>
    </row>
    <row r="40" ht="15">
      <c r="B40" s="624" t="s">
        <v>411</v>
      </c>
    </row>
    <row r="41" ht="15">
      <c r="B41" s="3" t="s">
        <v>410</v>
      </c>
    </row>
    <row r="42" ht="15" customHeight="1">
      <c r="B42" s="263"/>
    </row>
  </sheetData>
  <hyperlinks>
    <hyperlink ref="A2" location="index!A1" display="index"/>
  </hyperlinks>
  <printOptions/>
  <pageMargins left="0.7" right="0.7" top="0.75" bottom="0.75" header="0.3" footer="0.3"/>
  <pageSetup fitToHeight="1" fitToWidth="1" horizontalDpi="600" verticalDpi="600" orientation="landscape" paperSize="9" scale="3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E9C5-4F46-4B35-99C5-C4EBFE02858B}">
  <dimension ref="A1:T24"/>
  <sheetViews>
    <sheetView workbookViewId="0" topLeftCell="A1"/>
  </sheetViews>
  <sheetFormatPr defaultColWidth="9.140625" defaultRowHeight="15"/>
  <cols>
    <col min="3" max="3" width="27.140625" style="0" customWidth="1"/>
  </cols>
  <sheetData>
    <row r="1" ht="15">
      <c r="A1" s="409" t="s">
        <v>159</v>
      </c>
    </row>
    <row r="2" spans="2:20" ht="15">
      <c r="B2" s="2" t="s">
        <v>188</v>
      </c>
      <c r="C2" s="191"/>
      <c r="D2" s="191"/>
      <c r="E2" s="191"/>
      <c r="F2" s="191"/>
      <c r="G2" s="191"/>
      <c r="H2" s="191"/>
      <c r="I2" s="191"/>
      <c r="J2" s="191"/>
      <c r="K2" s="191"/>
      <c r="L2" s="191"/>
      <c r="M2" s="191"/>
      <c r="N2" s="191"/>
      <c r="O2" s="191"/>
      <c r="P2" s="191"/>
      <c r="Q2" s="191"/>
      <c r="R2" s="191"/>
      <c r="S2" s="191"/>
      <c r="T2" s="191"/>
    </row>
    <row r="3" spans="2:20" ht="15.75" thickBot="1">
      <c r="B3" s="2"/>
      <c r="C3" s="191"/>
      <c r="D3" s="191"/>
      <c r="E3" s="191"/>
      <c r="F3" s="191"/>
      <c r="G3" s="191"/>
      <c r="H3" s="191"/>
      <c r="I3" s="191"/>
      <c r="J3" s="191"/>
      <c r="K3" s="191"/>
      <c r="L3" s="191"/>
      <c r="M3" s="191"/>
      <c r="N3" s="191"/>
      <c r="O3" s="191"/>
      <c r="P3" s="191"/>
      <c r="Q3" s="191"/>
      <c r="R3" s="191"/>
      <c r="S3" s="191"/>
      <c r="T3" s="191"/>
    </row>
    <row r="4" spans="2:20" ht="75" customHeight="1" thickBot="1">
      <c r="B4" s="922"/>
      <c r="C4" s="924"/>
      <c r="D4" s="926" t="s">
        <v>185</v>
      </c>
      <c r="E4" s="917" t="s">
        <v>187</v>
      </c>
      <c r="F4" s="918"/>
      <c r="G4" s="918"/>
      <c r="H4" s="918"/>
      <c r="I4" s="918"/>
      <c r="J4" s="918"/>
      <c r="K4" s="919"/>
      <c r="L4" s="917" t="s">
        <v>186</v>
      </c>
      <c r="M4" s="918"/>
      <c r="N4" s="918"/>
      <c r="O4" s="918"/>
      <c r="P4" s="918"/>
      <c r="Q4" s="918"/>
      <c r="R4" s="919"/>
      <c r="S4" s="191"/>
      <c r="T4" s="191"/>
    </row>
    <row r="5" spans="2:20" ht="52.5" thickBot="1">
      <c r="B5" s="923"/>
      <c r="C5" s="925"/>
      <c r="D5" s="927" t="s">
        <v>185</v>
      </c>
      <c r="E5" s="238" t="s">
        <v>184</v>
      </c>
      <c r="F5" s="236" t="s">
        <v>183</v>
      </c>
      <c r="G5" s="236" t="s">
        <v>182</v>
      </c>
      <c r="H5" s="236" t="s">
        <v>181</v>
      </c>
      <c r="I5" s="236" t="s">
        <v>180</v>
      </c>
      <c r="J5" s="236" t="s">
        <v>179</v>
      </c>
      <c r="K5" s="235" t="s">
        <v>178</v>
      </c>
      <c r="L5" s="237" t="s">
        <v>184</v>
      </c>
      <c r="M5" s="236" t="s">
        <v>183</v>
      </c>
      <c r="N5" s="236" t="s">
        <v>182</v>
      </c>
      <c r="O5" s="236" t="s">
        <v>181</v>
      </c>
      <c r="P5" s="236" t="s">
        <v>180</v>
      </c>
      <c r="Q5" s="236" t="s">
        <v>179</v>
      </c>
      <c r="R5" s="235" t="s">
        <v>178</v>
      </c>
      <c r="S5" s="191"/>
      <c r="T5" s="191"/>
    </row>
    <row r="6" spans="2:20" ht="15">
      <c r="B6" s="920" t="s">
        <v>177</v>
      </c>
      <c r="C6" s="234" t="s">
        <v>176</v>
      </c>
      <c r="D6" s="233">
        <v>8778</v>
      </c>
      <c r="E6" s="221">
        <v>820</v>
      </c>
      <c r="F6" s="217">
        <v>1150</v>
      </c>
      <c r="G6" s="220">
        <v>4000</v>
      </c>
      <c r="H6" s="219">
        <v>10000</v>
      </c>
      <c r="I6" s="218">
        <v>21730</v>
      </c>
      <c r="J6" s="217">
        <v>38500</v>
      </c>
      <c r="K6" s="216">
        <v>51420</v>
      </c>
      <c r="L6" s="232">
        <v>0.3</v>
      </c>
      <c r="M6" s="231">
        <v>0.7</v>
      </c>
      <c r="N6" s="231">
        <v>1.9</v>
      </c>
      <c r="O6" s="231">
        <v>5.1</v>
      </c>
      <c r="P6" s="231">
        <v>12.4</v>
      </c>
      <c r="Q6" s="230" t="s">
        <v>174</v>
      </c>
      <c r="R6" s="229" t="s">
        <v>174</v>
      </c>
      <c r="S6" s="191"/>
      <c r="T6" s="191"/>
    </row>
    <row r="7" spans="2:20" ht="15">
      <c r="B7" s="921"/>
      <c r="C7" s="215" t="s">
        <v>80</v>
      </c>
      <c r="D7" s="228">
        <v>4695</v>
      </c>
      <c r="E7" s="213">
        <v>1790</v>
      </c>
      <c r="F7" s="209">
        <v>3580</v>
      </c>
      <c r="G7" s="212">
        <v>8470</v>
      </c>
      <c r="H7" s="211">
        <v>17750</v>
      </c>
      <c r="I7" s="210">
        <v>36110</v>
      </c>
      <c r="J7" s="209">
        <v>62610</v>
      </c>
      <c r="K7" s="208">
        <v>78670</v>
      </c>
      <c r="L7" s="207">
        <v>0.4</v>
      </c>
      <c r="M7" s="206">
        <v>0.9</v>
      </c>
      <c r="N7" s="206">
        <v>2.5</v>
      </c>
      <c r="O7" s="206">
        <v>5.6</v>
      </c>
      <c r="P7" s="206">
        <v>10.8</v>
      </c>
      <c r="Q7" s="205">
        <v>19.6</v>
      </c>
      <c r="R7" s="204" t="s">
        <v>174</v>
      </c>
      <c r="S7" s="191"/>
      <c r="T7" s="191"/>
    </row>
    <row r="8" spans="2:20" ht="25.5">
      <c r="B8" s="921"/>
      <c r="C8" s="215" t="s">
        <v>173</v>
      </c>
      <c r="D8" s="214">
        <v>15078</v>
      </c>
      <c r="E8" s="221">
        <v>8160</v>
      </c>
      <c r="F8" s="217">
        <v>12790</v>
      </c>
      <c r="G8" s="220">
        <v>20130</v>
      </c>
      <c r="H8" s="219">
        <v>34590</v>
      </c>
      <c r="I8" s="218">
        <v>50690</v>
      </c>
      <c r="J8" s="217">
        <v>70160</v>
      </c>
      <c r="K8" s="216">
        <v>89980</v>
      </c>
      <c r="L8" s="207">
        <v>1.1</v>
      </c>
      <c r="M8" s="206">
        <v>2.2</v>
      </c>
      <c r="N8" s="206">
        <v>3.8</v>
      </c>
      <c r="O8" s="206">
        <v>6.5</v>
      </c>
      <c r="P8" s="206">
        <v>10</v>
      </c>
      <c r="Q8" s="205">
        <v>15</v>
      </c>
      <c r="R8" s="204">
        <v>20.3</v>
      </c>
      <c r="S8" s="191"/>
      <c r="T8" s="191"/>
    </row>
    <row r="9" spans="2:20" ht="15">
      <c r="B9" s="921"/>
      <c r="C9" s="215" t="s">
        <v>154</v>
      </c>
      <c r="D9" s="214">
        <v>5967</v>
      </c>
      <c r="E9" s="213">
        <v>5480</v>
      </c>
      <c r="F9" s="209">
        <v>10110</v>
      </c>
      <c r="G9" s="212">
        <v>23260</v>
      </c>
      <c r="H9" s="211">
        <v>41230</v>
      </c>
      <c r="I9" s="210">
        <v>61480</v>
      </c>
      <c r="J9" s="209">
        <v>78500</v>
      </c>
      <c r="K9" s="208">
        <v>89220</v>
      </c>
      <c r="L9" s="207">
        <v>0.5</v>
      </c>
      <c r="M9" s="206">
        <v>1</v>
      </c>
      <c r="N9" s="206">
        <v>3.2</v>
      </c>
      <c r="O9" s="206">
        <v>5.8</v>
      </c>
      <c r="P9" s="206">
        <v>9.2</v>
      </c>
      <c r="Q9" s="205">
        <v>13.5</v>
      </c>
      <c r="R9" s="204">
        <v>17.8</v>
      </c>
      <c r="S9" s="191"/>
      <c r="T9" s="191"/>
    </row>
    <row r="10" spans="2:20" ht="15">
      <c r="B10" s="921" t="s">
        <v>115</v>
      </c>
      <c r="C10" s="215" t="s">
        <v>176</v>
      </c>
      <c r="D10" s="214">
        <v>2937</v>
      </c>
      <c r="E10" s="213">
        <v>760</v>
      </c>
      <c r="F10" s="209">
        <v>1060</v>
      </c>
      <c r="G10" s="212">
        <v>3440</v>
      </c>
      <c r="H10" s="211">
        <v>9030</v>
      </c>
      <c r="I10" s="210">
        <v>19480</v>
      </c>
      <c r="J10" s="209">
        <v>36080</v>
      </c>
      <c r="K10" s="208">
        <v>50560</v>
      </c>
      <c r="L10" s="207">
        <v>0.3</v>
      </c>
      <c r="M10" s="206">
        <v>0.6</v>
      </c>
      <c r="N10" s="206">
        <v>1.5</v>
      </c>
      <c r="O10" s="206">
        <v>4.2</v>
      </c>
      <c r="P10" s="206">
        <v>10.1</v>
      </c>
      <c r="Q10" s="205" t="s">
        <v>174</v>
      </c>
      <c r="R10" s="204" t="s">
        <v>174</v>
      </c>
      <c r="S10" s="191"/>
      <c r="T10" s="191"/>
    </row>
    <row r="11" spans="2:20" ht="15">
      <c r="B11" s="921"/>
      <c r="C11" s="215" t="s">
        <v>175</v>
      </c>
      <c r="D11" s="214">
        <v>1578</v>
      </c>
      <c r="E11" s="227">
        <v>1800</v>
      </c>
      <c r="F11" s="223">
        <v>3330</v>
      </c>
      <c r="G11" s="226">
        <v>8350</v>
      </c>
      <c r="H11" s="225">
        <v>19310</v>
      </c>
      <c r="I11" s="224">
        <v>41230</v>
      </c>
      <c r="J11" s="223">
        <v>71200</v>
      </c>
      <c r="K11" s="222">
        <v>86620</v>
      </c>
      <c r="L11" s="207">
        <v>0.4</v>
      </c>
      <c r="M11" s="206">
        <v>0.7</v>
      </c>
      <c r="N11" s="206">
        <v>2.2</v>
      </c>
      <c r="O11" s="206">
        <v>5.4</v>
      </c>
      <c r="P11" s="206">
        <v>10.8</v>
      </c>
      <c r="Q11" s="205">
        <v>19.4</v>
      </c>
      <c r="R11" s="204" t="s">
        <v>174</v>
      </c>
      <c r="S11" s="191"/>
      <c r="T11" s="191"/>
    </row>
    <row r="12" spans="2:20" ht="25.5">
      <c r="B12" s="921"/>
      <c r="C12" s="215" t="s">
        <v>173</v>
      </c>
      <c r="D12" s="214">
        <v>5442</v>
      </c>
      <c r="E12" s="227">
        <v>9260</v>
      </c>
      <c r="F12" s="223">
        <v>13930</v>
      </c>
      <c r="G12" s="226">
        <v>21650</v>
      </c>
      <c r="H12" s="225">
        <v>36000</v>
      </c>
      <c r="I12" s="224">
        <v>52900</v>
      </c>
      <c r="J12" s="223">
        <v>73280</v>
      </c>
      <c r="K12" s="222">
        <v>94570</v>
      </c>
      <c r="L12" s="207">
        <v>1.2</v>
      </c>
      <c r="M12" s="206">
        <v>2.2</v>
      </c>
      <c r="N12" s="206">
        <v>3.8</v>
      </c>
      <c r="O12" s="206">
        <v>6.3</v>
      </c>
      <c r="P12" s="206">
        <v>9.7</v>
      </c>
      <c r="Q12" s="205">
        <v>14.5</v>
      </c>
      <c r="R12" s="204">
        <v>19.3</v>
      </c>
      <c r="S12" s="191"/>
      <c r="T12" s="191"/>
    </row>
    <row r="13" spans="2:20" ht="15">
      <c r="B13" s="921"/>
      <c r="C13" s="215" t="s">
        <v>154</v>
      </c>
      <c r="D13" s="214">
        <v>2280</v>
      </c>
      <c r="E13" s="227">
        <v>7290</v>
      </c>
      <c r="F13" s="223">
        <v>14320</v>
      </c>
      <c r="G13" s="226">
        <v>28060</v>
      </c>
      <c r="H13" s="225">
        <v>46600</v>
      </c>
      <c r="I13" s="224">
        <v>64980</v>
      </c>
      <c r="J13" s="223">
        <v>80670</v>
      </c>
      <c r="K13" s="222">
        <v>90060</v>
      </c>
      <c r="L13" s="207">
        <v>0.7</v>
      </c>
      <c r="M13" s="206">
        <v>1.5</v>
      </c>
      <c r="N13" s="206">
        <v>3.7</v>
      </c>
      <c r="O13" s="206">
        <v>6</v>
      </c>
      <c r="P13" s="206">
        <v>9.2</v>
      </c>
      <c r="Q13" s="205">
        <v>13.4</v>
      </c>
      <c r="R13" s="204">
        <v>18.5</v>
      </c>
      <c r="S13" s="191"/>
      <c r="T13" s="191"/>
    </row>
    <row r="14" spans="2:20" ht="15">
      <c r="B14" s="921" t="s">
        <v>114</v>
      </c>
      <c r="C14" s="215" t="s">
        <v>176</v>
      </c>
      <c r="D14" s="214">
        <v>5814</v>
      </c>
      <c r="E14" s="213">
        <v>860</v>
      </c>
      <c r="F14" s="209">
        <v>1280</v>
      </c>
      <c r="G14" s="212">
        <v>4250</v>
      </c>
      <c r="H14" s="211">
        <v>10620</v>
      </c>
      <c r="I14" s="210">
        <v>22680</v>
      </c>
      <c r="J14" s="209">
        <v>39620</v>
      </c>
      <c r="K14" s="208">
        <v>51920</v>
      </c>
      <c r="L14" s="207">
        <v>0.4</v>
      </c>
      <c r="M14" s="206">
        <v>0.7</v>
      </c>
      <c r="N14" s="206">
        <v>2.2</v>
      </c>
      <c r="O14" s="206">
        <v>5.6</v>
      </c>
      <c r="P14" s="206">
        <v>13.5</v>
      </c>
      <c r="Q14" s="205" t="s">
        <v>174</v>
      </c>
      <c r="R14" s="204" t="s">
        <v>174</v>
      </c>
      <c r="S14" s="191"/>
      <c r="T14" s="191"/>
    </row>
    <row r="15" spans="2:20" ht="15">
      <c r="B15" s="921"/>
      <c r="C15" s="215" t="s">
        <v>175</v>
      </c>
      <c r="D15" s="214">
        <v>3099</v>
      </c>
      <c r="E15" s="221">
        <v>1790</v>
      </c>
      <c r="F15" s="217">
        <v>3710</v>
      </c>
      <c r="G15" s="220">
        <v>8490</v>
      </c>
      <c r="H15" s="219">
        <v>17190</v>
      </c>
      <c r="I15" s="218">
        <v>33630</v>
      </c>
      <c r="J15" s="217">
        <v>58300</v>
      </c>
      <c r="K15" s="216">
        <v>75150</v>
      </c>
      <c r="L15" s="207">
        <v>0.5</v>
      </c>
      <c r="M15" s="206">
        <v>1</v>
      </c>
      <c r="N15" s="206">
        <v>2.7</v>
      </c>
      <c r="O15" s="206">
        <v>5.7</v>
      </c>
      <c r="P15" s="206">
        <v>10.9</v>
      </c>
      <c r="Q15" s="205">
        <v>19.8</v>
      </c>
      <c r="R15" s="204" t="s">
        <v>174</v>
      </c>
      <c r="S15" s="191"/>
      <c r="T15" s="191"/>
    </row>
    <row r="16" spans="2:20" ht="25.5">
      <c r="B16" s="921"/>
      <c r="C16" s="215" t="s">
        <v>173</v>
      </c>
      <c r="D16" s="214">
        <v>9603</v>
      </c>
      <c r="E16" s="213">
        <v>7820</v>
      </c>
      <c r="F16" s="209">
        <v>12090</v>
      </c>
      <c r="G16" s="212">
        <v>19410</v>
      </c>
      <c r="H16" s="211">
        <v>33680</v>
      </c>
      <c r="I16" s="210">
        <v>49500</v>
      </c>
      <c r="J16" s="209">
        <v>68190</v>
      </c>
      <c r="K16" s="208">
        <v>86760</v>
      </c>
      <c r="L16" s="207">
        <v>1.1</v>
      </c>
      <c r="M16" s="206">
        <v>2.1</v>
      </c>
      <c r="N16" s="206">
        <v>3.9</v>
      </c>
      <c r="O16" s="206">
        <v>6.6</v>
      </c>
      <c r="P16" s="206">
        <v>10.1</v>
      </c>
      <c r="Q16" s="205">
        <v>15.2</v>
      </c>
      <c r="R16" s="204">
        <v>20.9</v>
      </c>
      <c r="S16" s="191"/>
      <c r="T16" s="191"/>
    </row>
    <row r="17" spans="2:20" ht="15.75" thickBot="1">
      <c r="B17" s="921"/>
      <c r="C17" s="203" t="s">
        <v>154</v>
      </c>
      <c r="D17" s="202">
        <v>3672</v>
      </c>
      <c r="E17" s="201">
        <v>4800</v>
      </c>
      <c r="F17" s="197">
        <v>9010</v>
      </c>
      <c r="G17" s="200">
        <v>20200</v>
      </c>
      <c r="H17" s="199">
        <v>37490</v>
      </c>
      <c r="I17" s="198">
        <v>58690</v>
      </c>
      <c r="J17" s="197">
        <v>77080</v>
      </c>
      <c r="K17" s="196">
        <v>87630</v>
      </c>
      <c r="L17" s="195">
        <v>0.5</v>
      </c>
      <c r="M17" s="194">
        <v>0.9</v>
      </c>
      <c r="N17" s="194">
        <v>2.8</v>
      </c>
      <c r="O17" s="194">
        <v>5.7</v>
      </c>
      <c r="P17" s="194">
        <v>9.2</v>
      </c>
      <c r="Q17" s="193">
        <v>13.6</v>
      </c>
      <c r="R17" s="192">
        <v>17.6</v>
      </c>
      <c r="S17" s="191"/>
      <c r="T17" s="191"/>
    </row>
    <row r="18" spans="2:20" ht="15">
      <c r="B18" s="3" t="s">
        <v>591</v>
      </c>
      <c r="C18" s="3"/>
      <c r="D18" s="3"/>
      <c r="E18" s="191"/>
      <c r="F18" s="191"/>
      <c r="G18" s="191"/>
      <c r="H18" s="191"/>
      <c r="I18" s="191"/>
      <c r="J18" s="191"/>
      <c r="K18" s="191"/>
      <c r="L18" s="191"/>
      <c r="M18" s="191"/>
      <c r="N18" s="191"/>
      <c r="O18" s="191"/>
      <c r="P18" s="191"/>
      <c r="Q18" s="191"/>
      <c r="R18" s="191"/>
      <c r="S18" s="191"/>
      <c r="T18" s="191"/>
    </row>
    <row r="19" spans="2:20" ht="15">
      <c r="B19" s="3" t="s">
        <v>549</v>
      </c>
      <c r="C19" s="3"/>
      <c r="D19" s="3"/>
      <c r="E19" s="191"/>
      <c r="F19" s="191"/>
      <c r="G19" s="191"/>
      <c r="H19" s="191"/>
      <c r="I19" s="191"/>
      <c r="J19" s="191"/>
      <c r="K19" s="191"/>
      <c r="L19" s="191"/>
      <c r="M19" s="191"/>
      <c r="N19" s="191"/>
      <c r="O19" s="191"/>
      <c r="P19" s="191"/>
      <c r="Q19" s="191"/>
      <c r="R19" s="191"/>
      <c r="S19" s="191"/>
      <c r="T19" s="191"/>
    </row>
    <row r="20" spans="2:20" ht="15">
      <c r="B20" s="2" t="s">
        <v>59</v>
      </c>
      <c r="C20" s="3"/>
      <c r="D20" s="3"/>
      <c r="E20" s="191"/>
      <c r="F20" s="191"/>
      <c r="G20" s="191"/>
      <c r="H20" s="191"/>
      <c r="I20" s="191"/>
      <c r="J20" s="191"/>
      <c r="K20" s="191"/>
      <c r="L20" s="191"/>
      <c r="M20" s="191"/>
      <c r="N20" s="191"/>
      <c r="O20" s="191"/>
      <c r="P20" s="191"/>
      <c r="Q20" s="191"/>
      <c r="R20" s="191"/>
      <c r="S20" s="191"/>
      <c r="T20" s="191"/>
    </row>
    <row r="21" spans="2:20" ht="15">
      <c r="B21" s="3" t="s">
        <v>172</v>
      </c>
      <c r="C21" s="3"/>
      <c r="D21" s="3"/>
      <c r="E21" s="191"/>
      <c r="F21" s="191"/>
      <c r="G21" s="191"/>
      <c r="H21" s="191"/>
      <c r="I21" s="191"/>
      <c r="J21" s="191"/>
      <c r="K21" s="191"/>
      <c r="L21" s="191"/>
      <c r="M21" s="191"/>
      <c r="N21" s="191"/>
      <c r="O21" s="191"/>
      <c r="P21" s="191"/>
      <c r="Q21" s="191"/>
      <c r="R21" s="191"/>
      <c r="S21" s="191"/>
      <c r="T21" s="191"/>
    </row>
    <row r="22" spans="2:20" ht="15">
      <c r="B22" s="3" t="s">
        <v>171</v>
      </c>
      <c r="C22" s="3"/>
      <c r="D22" s="3"/>
      <c r="E22" s="191"/>
      <c r="F22" s="191"/>
      <c r="G22" s="191"/>
      <c r="H22" s="191"/>
      <c r="I22" s="191"/>
      <c r="J22" s="191"/>
      <c r="K22" s="191"/>
      <c r="L22" s="191"/>
      <c r="M22" s="191"/>
      <c r="N22" s="191"/>
      <c r="O22" s="191"/>
      <c r="P22" s="191"/>
      <c r="Q22" s="191"/>
      <c r="R22" s="191"/>
      <c r="S22" s="191"/>
      <c r="T22" s="191"/>
    </row>
    <row r="23" spans="2:20" ht="15">
      <c r="B23" s="3" t="s">
        <v>170</v>
      </c>
      <c r="C23" s="3"/>
      <c r="D23" s="3"/>
      <c r="E23" s="191"/>
      <c r="F23" s="191"/>
      <c r="G23" s="191"/>
      <c r="H23" s="191"/>
      <c r="I23" s="191"/>
      <c r="J23" s="191"/>
      <c r="K23" s="191"/>
      <c r="L23" s="191"/>
      <c r="M23" s="191"/>
      <c r="N23" s="191"/>
      <c r="O23" s="191"/>
      <c r="P23" s="191"/>
      <c r="Q23" s="191"/>
      <c r="R23" s="191"/>
      <c r="S23" s="191"/>
      <c r="T23" s="191"/>
    </row>
    <row r="24" spans="2:20" ht="15">
      <c r="B24" s="3" t="s">
        <v>169</v>
      </c>
      <c r="C24" s="3"/>
      <c r="D24" s="3"/>
      <c r="E24" s="191"/>
      <c r="F24" s="191"/>
      <c r="G24" s="191"/>
      <c r="H24" s="191"/>
      <c r="I24" s="191"/>
      <c r="J24" s="191"/>
      <c r="K24" s="191"/>
      <c r="L24" s="191"/>
      <c r="M24" s="191"/>
      <c r="N24" s="191"/>
      <c r="O24" s="191"/>
      <c r="P24" s="191"/>
      <c r="Q24" s="191"/>
      <c r="R24" s="191"/>
      <c r="S24" s="191"/>
      <c r="T24" s="191"/>
    </row>
  </sheetData>
  <mergeCells count="8">
    <mergeCell ref="L4:R4"/>
    <mergeCell ref="B6:B9"/>
    <mergeCell ref="B10:B13"/>
    <mergeCell ref="B14:B17"/>
    <mergeCell ref="B4:B5"/>
    <mergeCell ref="C4:C5"/>
    <mergeCell ref="D4:D5"/>
    <mergeCell ref="E4:K4"/>
  </mergeCells>
  <hyperlinks>
    <hyperlink ref="A1" location="index!A1" display="index"/>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47428-F7C3-437A-867E-FE96CB1F30F6}">
  <sheetPr>
    <pageSetUpPr fitToPage="1"/>
  </sheetPr>
  <dimension ref="A1:Q22"/>
  <sheetViews>
    <sheetView workbookViewId="0" topLeftCell="A1"/>
  </sheetViews>
  <sheetFormatPr defaultColWidth="9.140625" defaultRowHeight="15"/>
  <cols>
    <col min="1" max="1" width="9.140625" style="3" customWidth="1"/>
    <col min="2" max="2" width="18.8515625" style="3" customWidth="1"/>
    <col min="3" max="17" width="11.8515625" style="3" customWidth="1"/>
    <col min="18" max="16384" width="9.140625" style="3" customWidth="1"/>
  </cols>
  <sheetData>
    <row r="1" ht="15">
      <c r="A1" s="409" t="s">
        <v>159</v>
      </c>
    </row>
    <row r="2" ht="15">
      <c r="B2" s="2" t="s">
        <v>197</v>
      </c>
    </row>
    <row r="3" ht="13.5" thickBot="1"/>
    <row r="4" spans="2:17" ht="15">
      <c r="B4" s="262"/>
      <c r="C4" s="928" t="s">
        <v>196</v>
      </c>
      <c r="D4" s="929"/>
      <c r="E4" s="930"/>
      <c r="F4" s="928" t="s">
        <v>195</v>
      </c>
      <c r="G4" s="929"/>
      <c r="H4" s="930"/>
      <c r="I4" s="928" t="s">
        <v>153</v>
      </c>
      <c r="J4" s="929"/>
      <c r="K4" s="930"/>
      <c r="L4" s="928" t="s">
        <v>154</v>
      </c>
      <c r="M4" s="929"/>
      <c r="N4" s="930"/>
      <c r="O4" s="931" t="s">
        <v>194</v>
      </c>
      <c r="P4" s="929"/>
      <c r="Q4" s="930"/>
    </row>
    <row r="5" spans="2:17" ht="38.25">
      <c r="B5" s="261"/>
      <c r="C5" s="260" t="s">
        <v>185</v>
      </c>
      <c r="D5" s="258" t="s">
        <v>193</v>
      </c>
      <c r="E5" s="257" t="s">
        <v>192</v>
      </c>
      <c r="F5" s="260" t="s">
        <v>185</v>
      </c>
      <c r="G5" s="258" t="s">
        <v>193</v>
      </c>
      <c r="H5" s="257" t="s">
        <v>192</v>
      </c>
      <c r="I5" s="260" t="s">
        <v>185</v>
      </c>
      <c r="J5" s="258" t="s">
        <v>193</v>
      </c>
      <c r="K5" s="257" t="s">
        <v>192</v>
      </c>
      <c r="L5" s="260" t="s">
        <v>185</v>
      </c>
      <c r="M5" s="258" t="s">
        <v>193</v>
      </c>
      <c r="N5" s="257" t="s">
        <v>192</v>
      </c>
      <c r="O5" s="259" t="s">
        <v>185</v>
      </c>
      <c r="P5" s="258" t="s">
        <v>193</v>
      </c>
      <c r="Q5" s="257" t="s">
        <v>192</v>
      </c>
    </row>
    <row r="6" spans="2:17" ht="15">
      <c r="B6" s="256" t="s">
        <v>191</v>
      </c>
      <c r="C6" s="255"/>
      <c r="D6" s="253"/>
      <c r="E6" s="252"/>
      <c r="F6" s="255"/>
      <c r="G6" s="253"/>
      <c r="H6" s="252"/>
      <c r="I6" s="255"/>
      <c r="J6" s="253"/>
      <c r="K6" s="252"/>
      <c r="L6" s="255"/>
      <c r="M6" s="253"/>
      <c r="N6" s="252"/>
      <c r="O6" s="254"/>
      <c r="P6" s="253"/>
      <c r="Q6" s="252"/>
    </row>
    <row r="7" spans="2:17" ht="15">
      <c r="B7" s="251" t="s">
        <v>151</v>
      </c>
      <c r="C7" s="250">
        <v>9951</v>
      </c>
      <c r="D7" s="248">
        <v>5.1</v>
      </c>
      <c r="E7" s="247">
        <v>10580</v>
      </c>
      <c r="F7" s="250">
        <v>5859</v>
      </c>
      <c r="G7" s="206">
        <v>5.2</v>
      </c>
      <c r="H7" s="247">
        <v>17020</v>
      </c>
      <c r="I7" s="250">
        <v>18303</v>
      </c>
      <c r="J7" s="206">
        <v>6</v>
      </c>
      <c r="K7" s="247">
        <v>29200</v>
      </c>
      <c r="L7" s="250">
        <v>6816</v>
      </c>
      <c r="M7" s="248">
        <v>5.8</v>
      </c>
      <c r="N7" s="247">
        <v>40410</v>
      </c>
      <c r="O7" s="249">
        <v>40932</v>
      </c>
      <c r="P7" s="248">
        <v>5.7</v>
      </c>
      <c r="Q7" s="247">
        <v>23430</v>
      </c>
    </row>
    <row r="8" spans="2:17" ht="15">
      <c r="B8" s="251" t="s">
        <v>150</v>
      </c>
      <c r="C8" s="250">
        <v>7965</v>
      </c>
      <c r="D8" s="248">
        <v>7.2</v>
      </c>
      <c r="E8" s="247">
        <v>10200</v>
      </c>
      <c r="F8" s="250">
        <v>2463</v>
      </c>
      <c r="G8" s="248">
        <v>6.1</v>
      </c>
      <c r="H8" s="247">
        <v>15500</v>
      </c>
      <c r="I8" s="250">
        <v>4479</v>
      </c>
      <c r="J8" s="248">
        <v>6.6</v>
      </c>
      <c r="K8" s="247">
        <v>25350</v>
      </c>
      <c r="L8" s="250">
        <v>1122</v>
      </c>
      <c r="M8" s="248">
        <v>5.5</v>
      </c>
      <c r="N8" s="247">
        <v>33280</v>
      </c>
      <c r="O8" s="249">
        <v>16032</v>
      </c>
      <c r="P8" s="248">
        <v>6.6</v>
      </c>
      <c r="Q8" s="247">
        <v>15450</v>
      </c>
    </row>
    <row r="9" spans="2:17" ht="15">
      <c r="B9" s="251" t="s">
        <v>503</v>
      </c>
      <c r="C9" s="250">
        <v>2598</v>
      </c>
      <c r="D9" s="248">
        <v>6.1</v>
      </c>
      <c r="E9" s="247">
        <v>9500</v>
      </c>
      <c r="F9" s="250">
        <v>1071</v>
      </c>
      <c r="G9" s="248">
        <v>5.7</v>
      </c>
      <c r="H9" s="247">
        <v>15510</v>
      </c>
      <c r="I9" s="250">
        <v>3075</v>
      </c>
      <c r="J9" s="248">
        <v>6.7</v>
      </c>
      <c r="K9" s="247">
        <v>26540</v>
      </c>
      <c r="L9" s="250">
        <v>765</v>
      </c>
      <c r="M9" s="248">
        <v>6.1</v>
      </c>
      <c r="N9" s="247">
        <v>37640</v>
      </c>
      <c r="O9" s="249">
        <v>7509</v>
      </c>
      <c r="P9" s="248">
        <v>6.4</v>
      </c>
      <c r="Q9" s="247">
        <v>19160</v>
      </c>
    </row>
    <row r="10" spans="2:17" ht="13.5" thickBot="1">
      <c r="B10" s="246" t="s">
        <v>152</v>
      </c>
      <c r="C10" s="245">
        <v>1227</v>
      </c>
      <c r="D10" s="243">
        <v>5.3</v>
      </c>
      <c r="E10" s="242">
        <v>11270</v>
      </c>
      <c r="F10" s="245">
        <v>942</v>
      </c>
      <c r="G10" s="243">
        <v>4.5</v>
      </c>
      <c r="H10" s="242">
        <v>16120</v>
      </c>
      <c r="I10" s="245">
        <v>4287</v>
      </c>
      <c r="J10" s="243">
        <v>5.6</v>
      </c>
      <c r="K10" s="242">
        <v>27040</v>
      </c>
      <c r="L10" s="245">
        <v>2013</v>
      </c>
      <c r="M10" s="243">
        <v>5.1</v>
      </c>
      <c r="N10" s="242">
        <v>35350</v>
      </c>
      <c r="O10" s="244">
        <v>8466</v>
      </c>
      <c r="P10" s="243">
        <v>5.4</v>
      </c>
      <c r="Q10" s="242">
        <v>25840</v>
      </c>
    </row>
    <row r="11" ht="15">
      <c r="B11" s="3" t="s">
        <v>591</v>
      </c>
    </row>
    <row r="12" ht="15">
      <c r="B12" s="116" t="s">
        <v>550</v>
      </c>
    </row>
    <row r="13" ht="15">
      <c r="B13" s="240" t="s">
        <v>190</v>
      </c>
    </row>
    <row r="14" ht="15">
      <c r="B14" s="3" t="s">
        <v>616</v>
      </c>
    </row>
    <row r="15" ht="15">
      <c r="B15" s="3" t="s">
        <v>618</v>
      </c>
    </row>
    <row r="16" ht="15">
      <c r="B16" s="3" t="s">
        <v>617</v>
      </c>
    </row>
    <row r="19" spans="3:17" ht="15">
      <c r="C19" s="239"/>
      <c r="D19" s="239"/>
      <c r="E19" s="239"/>
      <c r="F19" s="239"/>
      <c r="G19" s="239"/>
      <c r="H19" s="239"/>
      <c r="I19" s="239"/>
      <c r="J19" s="239"/>
      <c r="K19" s="239"/>
      <c r="L19" s="239"/>
      <c r="M19" s="239"/>
      <c r="N19" s="239"/>
      <c r="O19" s="239"/>
      <c r="P19" s="239"/>
      <c r="Q19" s="239"/>
    </row>
    <row r="20" spans="3:17" ht="15">
      <c r="C20" s="239"/>
      <c r="D20" s="239"/>
      <c r="E20" s="239"/>
      <c r="F20" s="239"/>
      <c r="G20" s="239"/>
      <c r="H20" s="239"/>
      <c r="I20" s="239"/>
      <c r="J20" s="239"/>
      <c r="K20" s="239"/>
      <c r="L20" s="239"/>
      <c r="M20" s="239"/>
      <c r="N20" s="239"/>
      <c r="O20" s="239"/>
      <c r="P20" s="239"/>
      <c r="Q20" s="239"/>
    </row>
    <row r="21" spans="3:17" ht="15">
      <c r="C21" s="239"/>
      <c r="D21" s="239"/>
      <c r="E21" s="239"/>
      <c r="F21" s="239"/>
      <c r="G21" s="239"/>
      <c r="H21" s="239"/>
      <c r="I21" s="239"/>
      <c r="J21" s="239"/>
      <c r="K21" s="239"/>
      <c r="L21" s="239"/>
      <c r="M21" s="239"/>
      <c r="N21" s="239"/>
      <c r="O21" s="239"/>
      <c r="P21" s="239"/>
      <c r="Q21" s="239"/>
    </row>
    <row r="22" spans="3:17" ht="15">
      <c r="C22" s="239"/>
      <c r="D22" s="239"/>
      <c r="E22" s="239"/>
      <c r="F22" s="239"/>
      <c r="G22" s="239"/>
      <c r="H22" s="239"/>
      <c r="I22" s="239"/>
      <c r="J22" s="239"/>
      <c r="K22" s="239"/>
      <c r="L22" s="239"/>
      <c r="M22" s="239"/>
      <c r="N22" s="239"/>
      <c r="O22" s="239"/>
      <c r="P22" s="239"/>
      <c r="Q22" s="239"/>
    </row>
  </sheetData>
  <mergeCells count="5">
    <mergeCell ref="C4:E4"/>
    <mergeCell ref="F4:H4"/>
    <mergeCell ref="I4:K4"/>
    <mergeCell ref="L4:N4"/>
    <mergeCell ref="O4:Q4"/>
  </mergeCells>
  <hyperlinks>
    <hyperlink ref="A1" location="index!A1" display="index"/>
  </hyperlinks>
  <printOptions/>
  <pageMargins left="0.7" right="0.7" top="0.75" bottom="0.75" header="0.3" footer="0.3"/>
  <pageSetup fitToHeight="1" fitToWidth="1" horizontalDpi="600" verticalDpi="600" orientation="landscape" paperSize="8" scale="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0EF3B-B530-4E5A-962F-E3FE73E52EEC}">
  <sheetPr>
    <pageSetUpPr fitToPage="1"/>
  </sheetPr>
  <dimension ref="A1:N44"/>
  <sheetViews>
    <sheetView workbookViewId="0" topLeftCell="A1">
      <selection activeCell="A2" sqref="A2"/>
    </sheetView>
  </sheetViews>
  <sheetFormatPr defaultColWidth="9.140625" defaultRowHeight="15"/>
  <cols>
    <col min="1" max="1" width="9.140625" style="3" customWidth="1"/>
    <col min="2" max="2" width="23.57421875" style="3" customWidth="1"/>
    <col min="3" max="16" width="14.57421875" style="3" customWidth="1"/>
    <col min="17" max="16384" width="9.140625" style="3" customWidth="1"/>
  </cols>
  <sheetData>
    <row r="1" ht="15">
      <c r="A1" s="171" t="s">
        <v>164</v>
      </c>
    </row>
    <row r="2" spans="1:8" ht="15">
      <c r="A2" s="409" t="s">
        <v>159</v>
      </c>
      <c r="B2" s="2" t="s">
        <v>619</v>
      </c>
      <c r="C2" s="2"/>
      <c r="D2" s="2"/>
      <c r="E2" s="2"/>
      <c r="F2" s="2"/>
      <c r="G2" s="2"/>
      <c r="H2" s="2"/>
    </row>
    <row r="3" ht="13.5" thickBot="1"/>
    <row r="4" spans="2:14" ht="15" customHeight="1">
      <c r="B4" s="322"/>
      <c r="C4" s="932" t="s">
        <v>176</v>
      </c>
      <c r="D4" s="933"/>
      <c r="E4" s="934"/>
      <c r="F4" s="932" t="s">
        <v>80</v>
      </c>
      <c r="G4" s="933"/>
      <c r="H4" s="934"/>
      <c r="I4" s="932" t="s">
        <v>229</v>
      </c>
      <c r="J4" s="933"/>
      <c r="K4" s="934"/>
      <c r="L4" s="933" t="s">
        <v>154</v>
      </c>
      <c r="M4" s="933"/>
      <c r="N4" s="934"/>
    </row>
    <row r="5" spans="2:14" ht="15">
      <c r="B5" s="321" t="s">
        <v>157</v>
      </c>
      <c r="C5" s="768" t="s">
        <v>182</v>
      </c>
      <c r="D5" s="769" t="s">
        <v>228</v>
      </c>
      <c r="E5" s="770" t="s">
        <v>180</v>
      </c>
      <c r="F5" s="768" t="s">
        <v>182</v>
      </c>
      <c r="G5" s="769" t="s">
        <v>228</v>
      </c>
      <c r="H5" s="770" t="s">
        <v>180</v>
      </c>
      <c r="I5" s="768" t="s">
        <v>182</v>
      </c>
      <c r="J5" s="769" t="s">
        <v>228</v>
      </c>
      <c r="K5" s="770" t="s">
        <v>180</v>
      </c>
      <c r="L5" s="778" t="s">
        <v>182</v>
      </c>
      <c r="M5" s="769" t="s">
        <v>228</v>
      </c>
      <c r="N5" s="770" t="s">
        <v>180</v>
      </c>
    </row>
    <row r="6" spans="2:14" ht="15">
      <c r="B6" s="320">
        <v>2021</v>
      </c>
      <c r="C6" s="774">
        <v>2.2</v>
      </c>
      <c r="D6" s="775">
        <v>5.8</v>
      </c>
      <c r="E6" s="776">
        <v>13.9</v>
      </c>
      <c r="F6" s="774">
        <v>2.3</v>
      </c>
      <c r="G6" s="775">
        <v>5.4</v>
      </c>
      <c r="H6" s="776">
        <v>10.9</v>
      </c>
      <c r="I6" s="774">
        <v>3.4</v>
      </c>
      <c r="J6" s="317">
        <v>6</v>
      </c>
      <c r="K6" s="776">
        <v>9.7</v>
      </c>
      <c r="L6" s="777">
        <v>2.9</v>
      </c>
      <c r="M6" s="775">
        <v>5.6</v>
      </c>
      <c r="N6" s="316">
        <v>9</v>
      </c>
    </row>
    <row r="7" spans="2:14" ht="15">
      <c r="B7" s="320">
        <v>2020</v>
      </c>
      <c r="C7" s="318">
        <v>2.3</v>
      </c>
      <c r="D7" s="317">
        <v>6.04</v>
      </c>
      <c r="E7" s="316">
        <v>14.48</v>
      </c>
      <c r="F7" s="318">
        <v>2.5</v>
      </c>
      <c r="G7" s="317">
        <v>5.73</v>
      </c>
      <c r="H7" s="316">
        <v>11.39</v>
      </c>
      <c r="I7" s="318">
        <v>3.59</v>
      </c>
      <c r="J7" s="317">
        <v>6.34</v>
      </c>
      <c r="K7" s="316">
        <v>10.09</v>
      </c>
      <c r="L7" s="319">
        <v>2.79</v>
      </c>
      <c r="M7" s="317">
        <v>5.74</v>
      </c>
      <c r="N7" s="316">
        <v>9.16</v>
      </c>
    </row>
    <row r="8" spans="2:14" ht="15">
      <c r="B8" s="320">
        <v>2019</v>
      </c>
      <c r="C8" s="318">
        <v>2.38</v>
      </c>
      <c r="D8" s="317">
        <v>6.13</v>
      </c>
      <c r="E8" s="316">
        <v>16.04</v>
      </c>
      <c r="F8" s="318">
        <v>2.55</v>
      </c>
      <c r="G8" s="317">
        <v>5.91</v>
      </c>
      <c r="H8" s="316">
        <v>11.43</v>
      </c>
      <c r="I8" s="318">
        <v>3.79</v>
      </c>
      <c r="J8" s="317">
        <v>6.64</v>
      </c>
      <c r="K8" s="316">
        <v>10.31</v>
      </c>
      <c r="L8" s="319">
        <v>2.56</v>
      </c>
      <c r="M8" s="317">
        <v>5.9</v>
      </c>
      <c r="N8" s="316">
        <v>9.41</v>
      </c>
    </row>
    <row r="9" spans="2:14" ht="15">
      <c r="B9" s="320">
        <v>2018</v>
      </c>
      <c r="C9" s="318">
        <v>2.47</v>
      </c>
      <c r="D9" s="317">
        <v>6.37</v>
      </c>
      <c r="E9" s="316">
        <v>16.49</v>
      </c>
      <c r="F9" s="318">
        <v>2.95</v>
      </c>
      <c r="G9" s="317">
        <v>6.21</v>
      </c>
      <c r="H9" s="316">
        <v>12.07</v>
      </c>
      <c r="I9" s="318">
        <v>3.6</v>
      </c>
      <c r="J9" s="317">
        <v>6.58</v>
      </c>
      <c r="K9" s="316">
        <v>10.12</v>
      </c>
      <c r="L9" s="319">
        <v>2.64</v>
      </c>
      <c r="M9" s="317">
        <v>5.77</v>
      </c>
      <c r="N9" s="316">
        <v>9.35</v>
      </c>
    </row>
    <row r="10" spans="2:14" ht="15">
      <c r="B10" s="320">
        <v>2017</v>
      </c>
      <c r="C10" s="318">
        <v>2.54</v>
      </c>
      <c r="D10" s="317">
        <v>6.53</v>
      </c>
      <c r="E10" s="316">
        <v>16.93</v>
      </c>
      <c r="F10" s="318">
        <v>3.01</v>
      </c>
      <c r="G10" s="317">
        <v>6.48</v>
      </c>
      <c r="H10" s="316">
        <v>12.73</v>
      </c>
      <c r="I10" s="318">
        <v>3.69</v>
      </c>
      <c r="J10" s="317">
        <v>6.45</v>
      </c>
      <c r="K10" s="316">
        <v>10.3</v>
      </c>
      <c r="L10" s="319">
        <v>2.58</v>
      </c>
      <c r="M10" s="317">
        <v>5.44</v>
      </c>
      <c r="N10" s="316">
        <v>9.34</v>
      </c>
    </row>
    <row r="11" spans="2:14" ht="15">
      <c r="B11" s="320">
        <v>2016</v>
      </c>
      <c r="C11" s="318">
        <v>2.67</v>
      </c>
      <c r="D11" s="317">
        <v>6.46</v>
      </c>
      <c r="E11" s="316">
        <v>17.41</v>
      </c>
      <c r="F11" s="318">
        <v>3.08</v>
      </c>
      <c r="G11" s="317">
        <v>6.33</v>
      </c>
      <c r="H11" s="316">
        <v>12.57</v>
      </c>
      <c r="I11" s="318">
        <v>3.66</v>
      </c>
      <c r="J11" s="317">
        <v>6.39</v>
      </c>
      <c r="K11" s="316">
        <v>10.47</v>
      </c>
      <c r="L11" s="319">
        <v>2.69</v>
      </c>
      <c r="M11" s="317">
        <v>5.58</v>
      </c>
      <c r="N11" s="316">
        <v>9.59</v>
      </c>
    </row>
    <row r="12" spans="2:14" ht="15">
      <c r="B12" s="320">
        <v>2015</v>
      </c>
      <c r="C12" s="318">
        <v>2.81</v>
      </c>
      <c r="D12" s="317">
        <v>6.6</v>
      </c>
      <c r="E12" s="316">
        <v>17.66</v>
      </c>
      <c r="F12" s="318">
        <v>3.16</v>
      </c>
      <c r="G12" s="317">
        <v>6.44</v>
      </c>
      <c r="H12" s="316">
        <v>12.92</v>
      </c>
      <c r="I12" s="318">
        <v>3.74</v>
      </c>
      <c r="J12" s="317">
        <v>6.45</v>
      </c>
      <c r="K12" s="316">
        <v>10.57</v>
      </c>
      <c r="L12" s="319">
        <v>2.6</v>
      </c>
      <c r="M12" s="317">
        <v>5.49</v>
      </c>
      <c r="N12" s="316">
        <v>9.4</v>
      </c>
    </row>
    <row r="13" spans="2:14" ht="15">
      <c r="B13" s="320">
        <v>2014</v>
      </c>
      <c r="C13" s="318">
        <v>2.84</v>
      </c>
      <c r="D13" s="317">
        <v>6.65</v>
      </c>
      <c r="E13" s="316">
        <v>18.3</v>
      </c>
      <c r="F13" s="318">
        <v>3.2</v>
      </c>
      <c r="G13" s="317">
        <v>6.52</v>
      </c>
      <c r="H13" s="316">
        <v>13.25</v>
      </c>
      <c r="I13" s="318">
        <v>3.67</v>
      </c>
      <c r="J13" s="317">
        <v>6.4</v>
      </c>
      <c r="K13" s="316">
        <v>10.64</v>
      </c>
      <c r="L13" s="319">
        <v>2.56</v>
      </c>
      <c r="M13" s="317">
        <v>5.38</v>
      </c>
      <c r="N13" s="316">
        <v>9.35</v>
      </c>
    </row>
    <row r="14" spans="2:14" ht="15">
      <c r="B14" s="320">
        <v>2013</v>
      </c>
      <c r="C14" s="318">
        <v>2.78</v>
      </c>
      <c r="D14" s="317">
        <v>6.44</v>
      </c>
      <c r="E14" s="316">
        <v>17.73</v>
      </c>
      <c r="F14" s="318">
        <v>3.12</v>
      </c>
      <c r="G14" s="317">
        <v>6.62</v>
      </c>
      <c r="H14" s="316">
        <v>13.78</v>
      </c>
      <c r="I14" s="318">
        <v>3.63</v>
      </c>
      <c r="J14" s="317">
        <v>6.44</v>
      </c>
      <c r="K14" s="316">
        <v>10.8</v>
      </c>
      <c r="L14" s="319">
        <v>2.39</v>
      </c>
      <c r="M14" s="317">
        <v>5.35</v>
      </c>
      <c r="N14" s="316">
        <v>9.23</v>
      </c>
    </row>
    <row r="15" spans="2:14" ht="15">
      <c r="B15" s="320">
        <v>2012</v>
      </c>
      <c r="C15" s="318">
        <v>2.69</v>
      </c>
      <c r="D15" s="317">
        <v>6.45</v>
      </c>
      <c r="E15" s="316">
        <v>17.92</v>
      </c>
      <c r="F15" s="318">
        <v>2.97</v>
      </c>
      <c r="G15" s="317">
        <v>6.59</v>
      </c>
      <c r="H15" s="316">
        <v>13.97</v>
      </c>
      <c r="I15" s="318">
        <v>3.4</v>
      </c>
      <c r="J15" s="317">
        <v>6.4</v>
      </c>
      <c r="K15" s="316">
        <v>10.83</v>
      </c>
      <c r="L15" s="319">
        <v>2.32</v>
      </c>
      <c r="M15" s="317">
        <v>5.42</v>
      </c>
      <c r="N15" s="316">
        <v>9.44</v>
      </c>
    </row>
    <row r="16" spans="2:14" ht="15">
      <c r="B16" s="320">
        <v>2011</v>
      </c>
      <c r="C16" s="318">
        <v>2.93</v>
      </c>
      <c r="D16" s="317">
        <v>7.21</v>
      </c>
      <c r="E16" s="316">
        <v>21.39</v>
      </c>
      <c r="F16" s="318">
        <v>2.82</v>
      </c>
      <c r="G16" s="317">
        <v>6.52</v>
      </c>
      <c r="H16" s="316">
        <v>14.16</v>
      </c>
      <c r="I16" s="318">
        <v>2.8</v>
      </c>
      <c r="J16" s="317">
        <v>6.13</v>
      </c>
      <c r="K16" s="316">
        <v>10.79</v>
      </c>
      <c r="L16" s="319">
        <v>1.66</v>
      </c>
      <c r="M16" s="317">
        <v>4.78</v>
      </c>
      <c r="N16" s="316">
        <v>9.01</v>
      </c>
    </row>
    <row r="17" spans="2:14" ht="15">
      <c r="B17" s="320">
        <v>2010</v>
      </c>
      <c r="C17" s="318">
        <v>2.98</v>
      </c>
      <c r="D17" s="317">
        <v>7.12</v>
      </c>
      <c r="E17" s="316">
        <v>20.6</v>
      </c>
      <c r="F17" s="318">
        <v>2.82</v>
      </c>
      <c r="G17" s="317">
        <v>6.52</v>
      </c>
      <c r="H17" s="316">
        <v>14.21</v>
      </c>
      <c r="I17" s="318">
        <v>2.6</v>
      </c>
      <c r="J17" s="317">
        <v>5.96</v>
      </c>
      <c r="K17" s="316">
        <v>11.05</v>
      </c>
      <c r="L17" s="319">
        <v>1.74</v>
      </c>
      <c r="M17" s="317">
        <v>4.7</v>
      </c>
      <c r="N17" s="316">
        <v>9.21</v>
      </c>
    </row>
    <row r="18" spans="2:14" ht="15">
      <c r="B18" s="320">
        <v>2009</v>
      </c>
      <c r="C18" s="318">
        <v>3.17</v>
      </c>
      <c r="D18" s="317">
        <v>7.49</v>
      </c>
      <c r="E18" s="316">
        <v>21.23</v>
      </c>
      <c r="F18" s="318">
        <v>2.8</v>
      </c>
      <c r="G18" s="317">
        <v>6.53</v>
      </c>
      <c r="H18" s="316">
        <v>14.16</v>
      </c>
      <c r="I18" s="318">
        <v>2.71</v>
      </c>
      <c r="J18" s="317">
        <v>6.09</v>
      </c>
      <c r="K18" s="316">
        <v>11.25</v>
      </c>
      <c r="L18" s="319">
        <v>1.83</v>
      </c>
      <c r="M18" s="317">
        <v>4.42</v>
      </c>
      <c r="N18" s="316">
        <v>9.42</v>
      </c>
    </row>
    <row r="19" spans="2:14" ht="15">
      <c r="B19" s="320">
        <v>2008</v>
      </c>
      <c r="C19" s="318">
        <v>3.05</v>
      </c>
      <c r="D19" s="317">
        <v>7.51</v>
      </c>
      <c r="E19" s="316">
        <v>23.12</v>
      </c>
      <c r="F19" s="318">
        <v>2.61</v>
      </c>
      <c r="G19" s="317">
        <v>6.23</v>
      </c>
      <c r="H19" s="316">
        <v>13.42</v>
      </c>
      <c r="I19" s="318">
        <v>2.64</v>
      </c>
      <c r="J19" s="317">
        <v>5.79</v>
      </c>
      <c r="K19" s="316">
        <v>11.34</v>
      </c>
      <c r="L19" s="319">
        <v>1.88</v>
      </c>
      <c r="M19" s="317">
        <v>4.63</v>
      </c>
      <c r="N19" s="316">
        <v>9.18</v>
      </c>
    </row>
    <row r="20" spans="2:14" ht="15">
      <c r="B20" s="320">
        <v>2007</v>
      </c>
      <c r="C20" s="318">
        <v>2.84</v>
      </c>
      <c r="D20" s="317">
        <v>7.33</v>
      </c>
      <c r="E20" s="316">
        <v>20.9</v>
      </c>
      <c r="F20" s="318">
        <v>2.57</v>
      </c>
      <c r="G20" s="317">
        <v>6.45</v>
      </c>
      <c r="H20" s="316">
        <v>14.33</v>
      </c>
      <c r="I20" s="318">
        <v>2.67</v>
      </c>
      <c r="J20" s="317">
        <v>5.89</v>
      </c>
      <c r="K20" s="316">
        <v>11.48</v>
      </c>
      <c r="L20" s="319">
        <v>1.84</v>
      </c>
      <c r="M20" s="317">
        <v>4.73</v>
      </c>
      <c r="N20" s="316">
        <v>9.55</v>
      </c>
    </row>
    <row r="21" spans="2:14" ht="15">
      <c r="B21" s="320">
        <v>2006</v>
      </c>
      <c r="C21" s="318">
        <v>2.82</v>
      </c>
      <c r="D21" s="317">
        <v>7.22</v>
      </c>
      <c r="E21" s="316">
        <v>18.74</v>
      </c>
      <c r="F21" s="318">
        <v>2.57</v>
      </c>
      <c r="G21" s="317">
        <v>6.45</v>
      </c>
      <c r="H21" s="316">
        <v>14.31</v>
      </c>
      <c r="I21" s="318">
        <v>2.9</v>
      </c>
      <c r="J21" s="317">
        <v>6.14</v>
      </c>
      <c r="K21" s="316">
        <v>11.94</v>
      </c>
      <c r="L21" s="319">
        <v>2.06</v>
      </c>
      <c r="M21" s="317">
        <v>5.01</v>
      </c>
      <c r="N21" s="316">
        <v>9.61</v>
      </c>
    </row>
    <row r="22" spans="2:14" ht="15">
      <c r="B22" s="320">
        <v>2005</v>
      </c>
      <c r="C22" s="318">
        <v>2.88</v>
      </c>
      <c r="D22" s="317">
        <v>7.28</v>
      </c>
      <c r="E22" s="316">
        <v>17.84</v>
      </c>
      <c r="F22" s="318">
        <v>2.76</v>
      </c>
      <c r="G22" s="317">
        <v>6.67</v>
      </c>
      <c r="H22" s="316">
        <v>14.86</v>
      </c>
      <c r="I22" s="318">
        <v>3.02</v>
      </c>
      <c r="J22" s="317">
        <v>6.54</v>
      </c>
      <c r="K22" s="316">
        <v>12.57</v>
      </c>
      <c r="L22" s="319">
        <v>2.58</v>
      </c>
      <c r="M22" s="317">
        <v>5.71</v>
      </c>
      <c r="N22" s="316">
        <v>10.8</v>
      </c>
    </row>
    <row r="23" spans="2:14" ht="13.5" thickBot="1">
      <c r="B23" s="315">
        <v>2004</v>
      </c>
      <c r="C23" s="313">
        <v>2.97</v>
      </c>
      <c r="D23" s="312">
        <v>7.54</v>
      </c>
      <c r="E23" s="311">
        <v>18.37</v>
      </c>
      <c r="F23" s="313">
        <v>2.6</v>
      </c>
      <c r="G23" s="312">
        <v>6.55</v>
      </c>
      <c r="H23" s="311">
        <v>14.73</v>
      </c>
      <c r="I23" s="313">
        <v>2.37</v>
      </c>
      <c r="J23" s="312">
        <v>6.19</v>
      </c>
      <c r="K23" s="311">
        <v>12.42</v>
      </c>
      <c r="L23" s="314">
        <v>1.57</v>
      </c>
      <c r="M23" s="312">
        <v>4.86</v>
      </c>
      <c r="N23" s="311">
        <v>10.44</v>
      </c>
    </row>
    <row r="24" ht="15">
      <c r="B24" s="3" t="s">
        <v>591</v>
      </c>
    </row>
    <row r="25" ht="15">
      <c r="B25" s="268" t="s">
        <v>510</v>
      </c>
    </row>
    <row r="26" ht="15">
      <c r="B26" s="240" t="s">
        <v>59</v>
      </c>
    </row>
    <row r="27" ht="15">
      <c r="B27" s="241" t="s">
        <v>227</v>
      </c>
    </row>
    <row r="40" spans="3:14" ht="15">
      <c r="C40" s="171"/>
      <c r="D40" s="171"/>
      <c r="E40" s="171"/>
      <c r="F40" s="171"/>
      <c r="G40" s="171"/>
      <c r="H40" s="171"/>
      <c r="I40" s="171"/>
      <c r="J40" s="171"/>
      <c r="K40" s="171"/>
      <c r="L40" s="171"/>
      <c r="M40" s="171"/>
      <c r="N40" s="171"/>
    </row>
    <row r="41" spans="3:14" ht="15">
      <c r="C41" s="171"/>
      <c r="D41" s="171"/>
      <c r="E41" s="171"/>
      <c r="F41" s="171"/>
      <c r="G41" s="171"/>
      <c r="H41" s="171"/>
      <c r="I41" s="171"/>
      <c r="J41" s="171"/>
      <c r="K41" s="171"/>
      <c r="L41" s="171"/>
      <c r="M41" s="171"/>
      <c r="N41" s="171"/>
    </row>
    <row r="42" spans="3:14" ht="15">
      <c r="C42" s="171"/>
      <c r="D42" s="171"/>
      <c r="E42" s="171"/>
      <c r="F42" s="171"/>
      <c r="G42" s="171"/>
      <c r="H42" s="171"/>
      <c r="I42" s="171"/>
      <c r="J42" s="171"/>
      <c r="K42" s="171"/>
      <c r="L42" s="171"/>
      <c r="M42" s="171"/>
      <c r="N42" s="171"/>
    </row>
    <row r="43" spans="3:14" ht="15">
      <c r="C43" s="171"/>
      <c r="D43" s="171"/>
      <c r="E43" s="171"/>
      <c r="F43" s="171"/>
      <c r="G43" s="171"/>
      <c r="H43" s="171"/>
      <c r="I43" s="171"/>
      <c r="J43" s="171"/>
      <c r="K43" s="171"/>
      <c r="L43" s="171"/>
      <c r="M43" s="171"/>
      <c r="N43" s="171"/>
    </row>
    <row r="44" spans="3:14" ht="15">
      <c r="C44" s="171"/>
      <c r="D44" s="171"/>
      <c r="E44" s="171"/>
      <c r="F44" s="171"/>
      <c r="G44" s="171"/>
      <c r="H44" s="171"/>
      <c r="I44" s="171"/>
      <c r="J44" s="171"/>
      <c r="K44" s="171"/>
      <c r="L44" s="171"/>
      <c r="M44" s="171"/>
      <c r="N44" s="171"/>
    </row>
  </sheetData>
  <mergeCells count="4">
    <mergeCell ref="C4:E4"/>
    <mergeCell ref="F4:H4"/>
    <mergeCell ref="I4:K4"/>
    <mergeCell ref="L4:N4"/>
  </mergeCells>
  <hyperlinks>
    <hyperlink ref="A2" location="index!A1" display="index"/>
  </hyperlinks>
  <printOptions/>
  <pageMargins left="0.7" right="0.7" top="0.75" bottom="0.75" header="0.3" footer="0.3"/>
  <pageSetup fitToHeight="1" fitToWidth="1" horizontalDpi="600" verticalDpi="600" orientation="landscape" paperSize="8" scale="8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EA5D-7F77-4ABA-A3F7-9469775CA11C}">
  <dimension ref="A1:V52"/>
  <sheetViews>
    <sheetView workbookViewId="0" topLeftCell="A4">
      <selection activeCell="D14" sqref="D14:D17"/>
    </sheetView>
  </sheetViews>
  <sheetFormatPr defaultColWidth="9.140625" defaultRowHeight="15"/>
  <cols>
    <col min="1" max="1" width="9.140625" style="3" customWidth="1"/>
    <col min="2" max="2" width="36.8515625" style="3" customWidth="1"/>
    <col min="3" max="3" width="10.7109375" style="3" customWidth="1"/>
    <col min="4" max="4" width="11.7109375" style="3" customWidth="1"/>
    <col min="5" max="10" width="10.7109375" style="3" customWidth="1"/>
    <col min="11" max="16384" width="9.140625" style="3" customWidth="1"/>
  </cols>
  <sheetData>
    <row r="1" ht="15">
      <c r="A1" s="409" t="s">
        <v>159</v>
      </c>
    </row>
    <row r="2" spans="1:22" ht="14.25">
      <c r="A2" s="2"/>
      <c r="B2" s="2" t="s">
        <v>226</v>
      </c>
      <c r="C2" s="2"/>
      <c r="D2" s="2"/>
      <c r="E2" s="2"/>
      <c r="F2" s="2"/>
      <c r="G2" s="2"/>
      <c r="H2" s="2"/>
      <c r="U2" s="191"/>
      <c r="V2" s="191"/>
    </row>
    <row r="3" spans="21:22" ht="15" thickBot="1">
      <c r="U3" s="191"/>
      <c r="V3" s="191"/>
    </row>
    <row r="4" spans="2:22" ht="14.25">
      <c r="B4" s="310"/>
      <c r="C4" s="186"/>
      <c r="D4" s="309"/>
      <c r="E4" s="935" t="s">
        <v>225</v>
      </c>
      <c r="F4" s="936"/>
      <c r="G4" s="937"/>
      <c r="H4" s="938" t="s">
        <v>224</v>
      </c>
      <c r="I4" s="936"/>
      <c r="J4" s="937"/>
      <c r="U4" s="191"/>
      <c r="V4" s="191"/>
    </row>
    <row r="5" spans="2:22" ht="25.5">
      <c r="B5" s="255"/>
      <c r="C5" s="258" t="s">
        <v>185</v>
      </c>
      <c r="D5" s="308" t="s">
        <v>630</v>
      </c>
      <c r="E5" s="260" t="s">
        <v>182</v>
      </c>
      <c r="F5" s="258" t="s">
        <v>223</v>
      </c>
      <c r="G5" s="257" t="s">
        <v>180</v>
      </c>
      <c r="H5" s="259" t="s">
        <v>182</v>
      </c>
      <c r="I5" s="258" t="s">
        <v>223</v>
      </c>
      <c r="J5" s="257" t="s">
        <v>180</v>
      </c>
      <c r="U5" s="191"/>
      <c r="V5" s="191"/>
    </row>
    <row r="6" spans="2:22" ht="14.25">
      <c r="B6" s="184" t="s">
        <v>177</v>
      </c>
      <c r="C6" s="275">
        <v>64740</v>
      </c>
      <c r="D6" s="307">
        <v>1</v>
      </c>
      <c r="E6" s="207">
        <v>2.9</v>
      </c>
      <c r="F6" s="206">
        <v>5.8</v>
      </c>
      <c r="G6" s="273">
        <v>10.4</v>
      </c>
      <c r="H6" s="272">
        <v>9050</v>
      </c>
      <c r="I6" s="163">
        <v>21510</v>
      </c>
      <c r="J6" s="162">
        <v>41140</v>
      </c>
      <c r="U6" s="191"/>
      <c r="V6" s="191"/>
    </row>
    <row r="7" spans="2:22" ht="14.25">
      <c r="B7" s="161"/>
      <c r="C7" s="288"/>
      <c r="D7" s="287"/>
      <c r="E7" s="306"/>
      <c r="F7" s="103"/>
      <c r="G7" s="305"/>
      <c r="H7" s="303"/>
      <c r="I7" s="79"/>
      <c r="J7" s="160"/>
      <c r="U7" s="191"/>
      <c r="V7" s="191"/>
    </row>
    <row r="8" spans="2:22" ht="14.25">
      <c r="B8" s="282" t="s">
        <v>222</v>
      </c>
      <c r="C8" s="281"/>
      <c r="D8" s="280"/>
      <c r="E8" s="279"/>
      <c r="F8" s="91"/>
      <c r="G8" s="278"/>
      <c r="H8" s="277"/>
      <c r="I8" s="87"/>
      <c r="J8" s="276"/>
      <c r="U8" s="191"/>
      <c r="V8" s="191"/>
    </row>
    <row r="9" spans="2:22" ht="14.25">
      <c r="B9" s="164" t="s">
        <v>146</v>
      </c>
      <c r="C9" s="275">
        <v>219</v>
      </c>
      <c r="D9" s="274">
        <v>0.003</v>
      </c>
      <c r="E9" s="279"/>
      <c r="F9" s="91"/>
      <c r="G9" s="278"/>
      <c r="H9" s="277"/>
      <c r="I9" s="87"/>
      <c r="J9" s="276"/>
      <c r="U9" s="191"/>
      <c r="V9" s="191"/>
    </row>
    <row r="10" spans="2:22" ht="14.25">
      <c r="B10" s="164" t="s">
        <v>115</v>
      </c>
      <c r="C10" s="275">
        <v>23499</v>
      </c>
      <c r="D10" s="274">
        <v>0.36297497683039853</v>
      </c>
      <c r="E10" s="207">
        <v>2.7</v>
      </c>
      <c r="F10" s="206">
        <v>5.5</v>
      </c>
      <c r="G10" s="273">
        <v>9.7</v>
      </c>
      <c r="H10" s="272">
        <v>9040</v>
      </c>
      <c r="I10" s="163">
        <v>22760</v>
      </c>
      <c r="J10" s="162">
        <v>43680</v>
      </c>
      <c r="K10" s="289"/>
      <c r="U10" s="191"/>
      <c r="V10" s="191"/>
    </row>
    <row r="11" spans="2:22" ht="14.25">
      <c r="B11" s="164" t="s">
        <v>114</v>
      </c>
      <c r="C11" s="275">
        <v>41025</v>
      </c>
      <c r="D11" s="274">
        <v>0.6336886005560705</v>
      </c>
      <c r="E11" s="207">
        <v>3</v>
      </c>
      <c r="F11" s="206">
        <v>6</v>
      </c>
      <c r="G11" s="273">
        <v>10.9</v>
      </c>
      <c r="H11" s="272">
        <v>9050</v>
      </c>
      <c r="I11" s="163">
        <v>20860</v>
      </c>
      <c r="J11" s="162">
        <v>39730</v>
      </c>
      <c r="K11" s="289"/>
      <c r="U11" s="191"/>
      <c r="V11" s="191"/>
    </row>
    <row r="12" spans="2:22" ht="14.25">
      <c r="B12" s="161"/>
      <c r="C12" s="288"/>
      <c r="D12" s="287"/>
      <c r="E12" s="306"/>
      <c r="F12" s="103"/>
      <c r="G12" s="305"/>
      <c r="H12" s="303"/>
      <c r="I12" s="79"/>
      <c r="J12" s="160"/>
      <c r="K12" s="289"/>
      <c r="U12" s="191"/>
      <c r="V12" s="191"/>
    </row>
    <row r="13" spans="2:22" ht="14.25">
      <c r="B13" s="282" t="s">
        <v>221</v>
      </c>
      <c r="C13" s="281"/>
      <c r="D13" s="280"/>
      <c r="E13" s="279"/>
      <c r="F13" s="91"/>
      <c r="G13" s="278"/>
      <c r="H13" s="277"/>
      <c r="I13" s="87"/>
      <c r="J13" s="276"/>
      <c r="K13" s="289"/>
      <c r="U13" s="191"/>
      <c r="V13" s="191"/>
    </row>
    <row r="14" spans="2:22" ht="14.25">
      <c r="B14" s="164" t="s">
        <v>176</v>
      </c>
      <c r="C14" s="275">
        <v>18735</v>
      </c>
      <c r="D14" s="886">
        <v>0.28936150495783525</v>
      </c>
      <c r="E14" s="207">
        <v>2.2</v>
      </c>
      <c r="F14" s="206">
        <v>5.8</v>
      </c>
      <c r="G14" s="273">
        <v>13.9</v>
      </c>
      <c r="H14" s="272">
        <v>4090</v>
      </c>
      <c r="I14" s="163">
        <v>10250</v>
      </c>
      <c r="J14" s="162">
        <v>22130</v>
      </c>
      <c r="K14" s="289"/>
      <c r="U14" s="191"/>
      <c r="V14" s="191"/>
    </row>
    <row r="15" spans="2:22" ht="14.25">
      <c r="B15" s="164" t="s">
        <v>80</v>
      </c>
      <c r="C15" s="275">
        <v>9231</v>
      </c>
      <c r="D15" s="886">
        <v>0.14257251413214717</v>
      </c>
      <c r="E15" s="207">
        <v>2.3</v>
      </c>
      <c r="F15" s="206">
        <v>5.4</v>
      </c>
      <c r="G15" s="273">
        <v>10.9</v>
      </c>
      <c r="H15" s="272">
        <v>7570</v>
      </c>
      <c r="I15" s="163">
        <v>16440</v>
      </c>
      <c r="J15" s="162">
        <v>32340</v>
      </c>
      <c r="K15" s="289"/>
      <c r="U15" s="191"/>
      <c r="V15" s="191"/>
    </row>
    <row r="16" spans="2:22" ht="14.25">
      <c r="B16" s="164" t="s">
        <v>220</v>
      </c>
      <c r="C16" s="275">
        <v>26787</v>
      </c>
      <c r="D16" s="886">
        <v>0.4137243999629321</v>
      </c>
      <c r="E16" s="207">
        <v>3.4</v>
      </c>
      <c r="F16" s="206">
        <v>6.1</v>
      </c>
      <c r="G16" s="273">
        <v>9.7</v>
      </c>
      <c r="H16" s="272">
        <v>15020</v>
      </c>
      <c r="I16" s="163">
        <v>28170</v>
      </c>
      <c r="J16" s="162">
        <v>45700</v>
      </c>
      <c r="K16" s="289"/>
      <c r="U16" s="191"/>
      <c r="V16" s="191"/>
    </row>
    <row r="17" spans="2:22" ht="14.25">
      <c r="B17" s="164" t="s">
        <v>154</v>
      </c>
      <c r="C17" s="275">
        <v>9993</v>
      </c>
      <c r="D17" s="886">
        <v>0.15434158094708553</v>
      </c>
      <c r="E17" s="207">
        <v>3</v>
      </c>
      <c r="F17" s="206">
        <v>5.6</v>
      </c>
      <c r="G17" s="273">
        <v>9.1</v>
      </c>
      <c r="H17" s="272">
        <v>20570</v>
      </c>
      <c r="I17" s="163">
        <v>38300</v>
      </c>
      <c r="J17" s="162">
        <v>59340</v>
      </c>
      <c r="K17" s="289"/>
      <c r="U17" s="191"/>
      <c r="V17" s="191"/>
    </row>
    <row r="18" spans="2:22" ht="14.25">
      <c r="B18" s="161"/>
      <c r="C18" s="288"/>
      <c r="D18" s="287"/>
      <c r="E18" s="306"/>
      <c r="F18" s="103"/>
      <c r="G18" s="305"/>
      <c r="H18" s="303"/>
      <c r="I18" s="79"/>
      <c r="J18" s="160"/>
      <c r="K18" s="289"/>
      <c r="U18" s="191"/>
      <c r="V18" s="191"/>
    </row>
    <row r="19" spans="2:22" ht="14.25">
      <c r="B19" s="282" t="s">
        <v>191</v>
      </c>
      <c r="C19" s="281"/>
      <c r="D19" s="280"/>
      <c r="E19" s="279"/>
      <c r="F19" s="91"/>
      <c r="G19" s="278"/>
      <c r="H19" s="277"/>
      <c r="I19" s="87"/>
      <c r="J19" s="276"/>
      <c r="K19" s="289"/>
      <c r="U19" s="191"/>
      <c r="V19" s="191"/>
    </row>
    <row r="20" spans="2:22" ht="14.25">
      <c r="B20" s="164" t="s">
        <v>151</v>
      </c>
      <c r="C20" s="275">
        <v>40932</v>
      </c>
      <c r="D20" s="304"/>
      <c r="E20" s="207">
        <v>2.8</v>
      </c>
      <c r="F20" s="206">
        <v>5.7</v>
      </c>
      <c r="G20" s="273">
        <v>9.7</v>
      </c>
      <c r="H20" s="272">
        <v>9920</v>
      </c>
      <c r="I20" s="163">
        <v>23430</v>
      </c>
      <c r="J20" s="162">
        <v>43530</v>
      </c>
      <c r="K20" s="289"/>
      <c r="U20" s="191"/>
      <c r="V20" s="191"/>
    </row>
    <row r="21" spans="2:22" ht="14.25">
      <c r="B21" s="164" t="s">
        <v>150</v>
      </c>
      <c r="C21" s="275">
        <v>16032</v>
      </c>
      <c r="D21" s="304"/>
      <c r="E21" s="207">
        <v>2.9</v>
      </c>
      <c r="F21" s="206">
        <v>6.6</v>
      </c>
      <c r="G21" s="273">
        <v>13.8</v>
      </c>
      <c r="H21" s="272">
        <v>6420</v>
      </c>
      <c r="I21" s="163">
        <v>15450</v>
      </c>
      <c r="J21" s="162">
        <v>32100</v>
      </c>
      <c r="K21" s="289"/>
      <c r="U21" s="191"/>
      <c r="V21" s="191"/>
    </row>
    <row r="22" spans="2:22" ht="14.25">
      <c r="B22" s="164" t="s">
        <v>504</v>
      </c>
      <c r="C22" s="275">
        <v>7509</v>
      </c>
      <c r="D22" s="304"/>
      <c r="E22" s="207">
        <v>3.1</v>
      </c>
      <c r="F22" s="206">
        <v>6.4</v>
      </c>
      <c r="G22" s="273">
        <v>12.5</v>
      </c>
      <c r="H22" s="272">
        <v>7750</v>
      </c>
      <c r="I22" s="163">
        <v>19160</v>
      </c>
      <c r="J22" s="162">
        <v>37080</v>
      </c>
      <c r="K22" s="289"/>
      <c r="U22" s="191"/>
      <c r="V22" s="191"/>
    </row>
    <row r="23" spans="2:22" ht="14.25">
      <c r="B23" s="164" t="s">
        <v>152</v>
      </c>
      <c r="C23" s="275">
        <v>8466</v>
      </c>
      <c r="D23" s="304"/>
      <c r="E23" s="207">
        <v>2.8</v>
      </c>
      <c r="F23" s="206">
        <v>5.4</v>
      </c>
      <c r="G23" s="273">
        <v>9.3</v>
      </c>
      <c r="H23" s="272">
        <v>12690</v>
      </c>
      <c r="I23" s="163">
        <v>25840</v>
      </c>
      <c r="J23" s="162">
        <v>43860</v>
      </c>
      <c r="K23" s="289"/>
      <c r="U23" s="191"/>
      <c r="V23" s="191"/>
    </row>
    <row r="24" spans="2:22" ht="14.25">
      <c r="B24" s="161"/>
      <c r="C24" s="288"/>
      <c r="D24" s="287"/>
      <c r="E24" s="286"/>
      <c r="F24" s="102"/>
      <c r="G24" s="285"/>
      <c r="H24" s="303"/>
      <c r="I24" s="79"/>
      <c r="J24" s="160"/>
      <c r="K24" s="289"/>
      <c r="U24" s="191"/>
      <c r="V24" s="191"/>
    </row>
    <row r="25" spans="2:22" ht="14.25">
      <c r="B25" s="302" t="s">
        <v>219</v>
      </c>
      <c r="C25" s="301"/>
      <c r="D25" s="300"/>
      <c r="E25" s="299"/>
      <c r="F25" s="298"/>
      <c r="G25" s="297"/>
      <c r="H25" s="296"/>
      <c r="I25" s="295"/>
      <c r="J25" s="294"/>
      <c r="K25" s="289"/>
      <c r="U25" s="191"/>
      <c r="V25" s="191"/>
    </row>
    <row r="26" spans="2:22" ht="14.25">
      <c r="B26" s="164" t="s">
        <v>218</v>
      </c>
      <c r="C26" s="275">
        <v>9465</v>
      </c>
      <c r="D26" s="274">
        <v>0.14620696047082812</v>
      </c>
      <c r="E26" s="207">
        <v>0.6</v>
      </c>
      <c r="F26" s="206">
        <v>1.3</v>
      </c>
      <c r="G26" s="273">
        <v>3.1</v>
      </c>
      <c r="H26" s="292"/>
      <c r="I26" s="291"/>
      <c r="J26" s="290"/>
      <c r="K26" s="289"/>
      <c r="U26" s="191"/>
      <c r="V26" s="191"/>
    </row>
    <row r="27" spans="2:22" ht="14.25">
      <c r="B27" s="164" t="s">
        <v>217</v>
      </c>
      <c r="C27" s="275">
        <v>8307</v>
      </c>
      <c r="D27" s="274">
        <v>0.1283191992214653</v>
      </c>
      <c r="E27" s="207">
        <v>1.5</v>
      </c>
      <c r="F27" s="206">
        <v>2.8</v>
      </c>
      <c r="G27" s="273">
        <v>5.5</v>
      </c>
      <c r="H27" s="292"/>
      <c r="I27" s="291"/>
      <c r="J27" s="290"/>
      <c r="K27" s="289"/>
      <c r="U27" s="191"/>
      <c r="V27" s="191"/>
    </row>
    <row r="28" spans="2:22" ht="14.25">
      <c r="B28" s="293" t="s">
        <v>216</v>
      </c>
      <c r="C28" s="275">
        <v>6648</v>
      </c>
      <c r="D28" s="274">
        <v>0.10269243245748182</v>
      </c>
      <c r="E28" s="207">
        <v>2.3</v>
      </c>
      <c r="F28" s="206">
        <v>3.9</v>
      </c>
      <c r="G28" s="273">
        <v>7.2</v>
      </c>
      <c r="H28" s="292"/>
      <c r="I28" s="291"/>
      <c r="J28" s="290"/>
      <c r="K28" s="289"/>
      <c r="U28" s="191"/>
      <c r="V28" s="191"/>
    </row>
    <row r="29" spans="2:22" ht="14.25">
      <c r="B29" s="164" t="s">
        <v>215</v>
      </c>
      <c r="C29" s="275">
        <v>6339</v>
      </c>
      <c r="D29" s="274">
        <v>0.09791927336762593</v>
      </c>
      <c r="E29" s="207">
        <v>3.1</v>
      </c>
      <c r="F29" s="206">
        <v>4.8</v>
      </c>
      <c r="G29" s="273">
        <v>8.3</v>
      </c>
      <c r="H29" s="292"/>
      <c r="I29" s="291"/>
      <c r="J29" s="290"/>
      <c r="K29" s="289"/>
      <c r="U29" s="191"/>
      <c r="V29" s="191"/>
    </row>
    <row r="30" spans="2:22" ht="14.25">
      <c r="B30" s="164" t="s">
        <v>214</v>
      </c>
      <c r="C30" s="275">
        <v>5094</v>
      </c>
      <c r="D30" s="274">
        <v>0.07868761295704157</v>
      </c>
      <c r="E30" s="207">
        <v>3.6</v>
      </c>
      <c r="F30" s="206">
        <v>5.5</v>
      </c>
      <c r="G30" s="273">
        <v>9.3</v>
      </c>
      <c r="H30" s="292"/>
      <c r="I30" s="291"/>
      <c r="J30" s="290"/>
      <c r="K30" s="289"/>
      <c r="U30" s="191"/>
      <c r="V30" s="191"/>
    </row>
    <row r="31" spans="2:22" ht="14.25">
      <c r="B31" s="164" t="s">
        <v>213</v>
      </c>
      <c r="C31" s="275">
        <v>4581</v>
      </c>
      <c r="D31" s="274">
        <v>0.07076324204087307</v>
      </c>
      <c r="E31" s="207">
        <v>4.2</v>
      </c>
      <c r="F31" s="206">
        <v>6.3</v>
      </c>
      <c r="G31" s="273">
        <v>10</v>
      </c>
      <c r="H31" s="292"/>
      <c r="I31" s="291"/>
      <c r="J31" s="290"/>
      <c r="K31" s="289"/>
      <c r="U31" s="191"/>
      <c r="V31" s="191"/>
    </row>
    <row r="32" spans="2:22" ht="14.25">
      <c r="B32" s="164" t="s">
        <v>212</v>
      </c>
      <c r="C32" s="275">
        <v>3891</v>
      </c>
      <c r="D32" s="274">
        <v>0.060104731451874505</v>
      </c>
      <c r="E32" s="207">
        <v>4.7</v>
      </c>
      <c r="F32" s="206">
        <v>6.9</v>
      </c>
      <c r="G32" s="273">
        <v>11.2</v>
      </c>
      <c r="H32" s="292"/>
      <c r="I32" s="291"/>
      <c r="J32" s="290"/>
      <c r="K32" s="289"/>
      <c r="U32" s="191"/>
      <c r="V32" s="191"/>
    </row>
    <row r="33" spans="2:22" ht="14.25">
      <c r="B33" s="164" t="s">
        <v>211</v>
      </c>
      <c r="C33" s="275">
        <v>3468</v>
      </c>
      <c r="D33" s="274">
        <v>0.053570601047314516</v>
      </c>
      <c r="E33" s="207">
        <v>5.4</v>
      </c>
      <c r="F33" s="206">
        <v>7.6</v>
      </c>
      <c r="G33" s="273">
        <v>11.6</v>
      </c>
      <c r="H33" s="292"/>
      <c r="I33" s="291"/>
      <c r="J33" s="290"/>
      <c r="K33" s="289"/>
      <c r="U33" s="191"/>
      <c r="V33" s="191"/>
    </row>
    <row r="34" spans="2:22" ht="14.25">
      <c r="B34" s="164" t="s">
        <v>210</v>
      </c>
      <c r="C34" s="275">
        <v>3219</v>
      </c>
      <c r="D34" s="274">
        <v>0.049724268965197646</v>
      </c>
      <c r="E34" s="207">
        <v>5.8</v>
      </c>
      <c r="F34" s="206">
        <v>7.9</v>
      </c>
      <c r="G34" s="273">
        <v>11.6</v>
      </c>
      <c r="H34" s="292"/>
      <c r="I34" s="291"/>
      <c r="J34" s="290"/>
      <c r="K34" s="289"/>
      <c r="U34" s="191"/>
      <c r="V34" s="191"/>
    </row>
    <row r="35" spans="2:22" ht="14.25">
      <c r="B35" s="164" t="s">
        <v>209</v>
      </c>
      <c r="C35" s="275">
        <v>2559</v>
      </c>
      <c r="D35" s="274">
        <v>0.03952917188006858</v>
      </c>
      <c r="E35" s="207">
        <v>6.3</v>
      </c>
      <c r="F35" s="206">
        <v>8.6</v>
      </c>
      <c r="G35" s="273">
        <v>12.8</v>
      </c>
      <c r="H35" s="292"/>
      <c r="I35" s="291"/>
      <c r="J35" s="290"/>
      <c r="K35" s="289"/>
      <c r="U35" s="191"/>
      <c r="V35" s="191"/>
    </row>
    <row r="36" spans="2:22" ht="14.25">
      <c r="B36" s="164" t="s">
        <v>208</v>
      </c>
      <c r="C36" s="275">
        <v>2124</v>
      </c>
      <c r="D36" s="274">
        <v>0.03280967607396079</v>
      </c>
      <c r="E36" s="207">
        <v>6.9</v>
      </c>
      <c r="F36" s="206">
        <v>9.4</v>
      </c>
      <c r="G36" s="273">
        <v>14.1</v>
      </c>
      <c r="H36" s="292"/>
      <c r="I36" s="291"/>
      <c r="J36" s="290"/>
      <c r="K36" s="289"/>
      <c r="U36" s="191"/>
      <c r="V36" s="191"/>
    </row>
    <row r="37" spans="2:22" ht="14.25">
      <c r="B37" s="164" t="s">
        <v>207</v>
      </c>
      <c r="C37" s="275">
        <v>1845</v>
      </c>
      <c r="D37" s="274">
        <v>0.02849993048797442</v>
      </c>
      <c r="E37" s="207">
        <v>7.2</v>
      </c>
      <c r="F37" s="206">
        <v>9.7</v>
      </c>
      <c r="G37" s="273">
        <v>13.7</v>
      </c>
      <c r="H37" s="292"/>
      <c r="I37" s="291"/>
      <c r="J37" s="290"/>
      <c r="K37" s="289"/>
      <c r="U37" s="191"/>
      <c r="V37" s="191"/>
    </row>
    <row r="38" spans="2:22" ht="14.25">
      <c r="B38" s="164" t="s">
        <v>206</v>
      </c>
      <c r="C38" s="275">
        <v>1599</v>
      </c>
      <c r="D38" s="274">
        <v>0.024699939756244498</v>
      </c>
      <c r="E38" s="207">
        <v>7.6</v>
      </c>
      <c r="F38" s="206">
        <v>10.1</v>
      </c>
      <c r="G38" s="273">
        <v>14.2</v>
      </c>
      <c r="H38" s="292"/>
      <c r="I38" s="291"/>
      <c r="J38" s="290"/>
      <c r="K38" s="289"/>
      <c r="U38" s="191"/>
      <c r="V38" s="191"/>
    </row>
    <row r="39" spans="2:22" ht="14.25">
      <c r="B39" s="164" t="s">
        <v>205</v>
      </c>
      <c r="C39" s="275">
        <v>1200</v>
      </c>
      <c r="D39" s="274">
        <v>0.01853654015478011</v>
      </c>
      <c r="E39" s="207">
        <v>8.2</v>
      </c>
      <c r="F39" s="206">
        <v>10.8</v>
      </c>
      <c r="G39" s="273">
        <v>15.3</v>
      </c>
      <c r="H39" s="292"/>
      <c r="I39" s="291"/>
      <c r="J39" s="290"/>
      <c r="K39" s="289"/>
      <c r="U39" s="191"/>
      <c r="V39" s="191"/>
    </row>
    <row r="40" spans="2:22" ht="14.25">
      <c r="B40" s="164" t="s">
        <v>204</v>
      </c>
      <c r="C40" s="275">
        <v>4398</v>
      </c>
      <c r="D40" s="274">
        <v>0.0679364196672691</v>
      </c>
      <c r="E40" s="207">
        <v>9.6</v>
      </c>
      <c r="F40" s="206">
        <v>13</v>
      </c>
      <c r="G40" s="204">
        <v>19.1</v>
      </c>
      <c r="H40" s="292"/>
      <c r="I40" s="291"/>
      <c r="J40" s="290"/>
      <c r="K40" s="289"/>
      <c r="U40" s="191"/>
      <c r="V40" s="191"/>
    </row>
    <row r="41" spans="2:22" ht="14.25">
      <c r="B41" s="161"/>
      <c r="C41" s="288"/>
      <c r="D41" s="287"/>
      <c r="E41" s="286"/>
      <c r="F41" s="102"/>
      <c r="G41" s="285"/>
      <c r="H41" s="284"/>
      <c r="I41" s="99"/>
      <c r="J41" s="283"/>
      <c r="U41" s="191"/>
      <c r="V41" s="191"/>
    </row>
    <row r="42" spans="2:22" ht="14.25">
      <c r="B42" s="282" t="s">
        <v>203</v>
      </c>
      <c r="C42" s="281"/>
      <c r="D42" s="280"/>
      <c r="E42" s="279"/>
      <c r="F42" s="91"/>
      <c r="G42" s="278"/>
      <c r="H42" s="277"/>
      <c r="I42" s="87"/>
      <c r="J42" s="276"/>
      <c r="U42" s="191"/>
      <c r="V42" s="191"/>
    </row>
    <row r="43" spans="2:22" ht="14.25">
      <c r="B43" s="164" t="s">
        <v>202</v>
      </c>
      <c r="C43" s="275">
        <v>56610</v>
      </c>
      <c r="D43" s="274">
        <v>0.874380241879431</v>
      </c>
      <c r="E43" s="207">
        <v>2.5</v>
      </c>
      <c r="F43" s="206">
        <v>5.3</v>
      </c>
      <c r="G43" s="273">
        <v>9.3</v>
      </c>
      <c r="H43" s="272">
        <v>8340</v>
      </c>
      <c r="I43" s="163">
        <v>20000</v>
      </c>
      <c r="J43" s="162">
        <v>39210</v>
      </c>
      <c r="K43" s="264"/>
      <c r="U43" s="191"/>
      <c r="V43" s="191"/>
    </row>
    <row r="44" spans="2:22" ht="15" thickBot="1">
      <c r="B44" s="158" t="s">
        <v>201</v>
      </c>
      <c r="C44" s="271">
        <v>8133</v>
      </c>
      <c r="D44" s="270">
        <v>0.12561975812056903</v>
      </c>
      <c r="E44" s="195">
        <v>6.8</v>
      </c>
      <c r="F44" s="194">
        <v>11.3</v>
      </c>
      <c r="G44" s="192">
        <v>22.8</v>
      </c>
      <c r="H44" s="156">
        <v>17240</v>
      </c>
      <c r="I44" s="157">
        <v>32370</v>
      </c>
      <c r="J44" s="269">
        <v>52580</v>
      </c>
      <c r="K44" s="264"/>
      <c r="U44" s="191"/>
      <c r="V44" s="191"/>
    </row>
    <row r="45" spans="2:22" ht="14.25">
      <c r="B45" s="3" t="s">
        <v>591</v>
      </c>
      <c r="M45" s="191"/>
      <c r="N45" s="191"/>
      <c r="O45" s="191"/>
      <c r="P45" s="191"/>
      <c r="Q45" s="191"/>
      <c r="R45" s="191"/>
      <c r="S45" s="191"/>
      <c r="T45" s="191"/>
      <c r="U45" s="191"/>
      <c r="V45" s="191"/>
    </row>
    <row r="46" spans="2:22" ht="13.5" customHeight="1">
      <c r="B46" s="268" t="s">
        <v>551</v>
      </c>
      <c r="C46" s="267"/>
      <c r="D46" s="266"/>
      <c r="E46" s="114"/>
      <c r="F46" s="114"/>
      <c r="G46" s="265"/>
      <c r="H46" s="84"/>
      <c r="I46" s="84"/>
      <c r="J46" s="84"/>
      <c r="K46" s="264"/>
      <c r="M46" s="191"/>
      <c r="N46" s="191"/>
      <c r="O46" s="191"/>
      <c r="P46" s="191"/>
      <c r="Q46" s="191"/>
      <c r="R46" s="191"/>
      <c r="S46" s="191"/>
      <c r="T46" s="191"/>
      <c r="U46" s="191"/>
      <c r="V46" s="191"/>
    </row>
    <row r="47" spans="2:22" ht="14.25">
      <c r="B47" s="240" t="s">
        <v>59</v>
      </c>
      <c r="C47" s="241"/>
      <c r="D47" s="241"/>
      <c r="E47" s="241"/>
      <c r="F47" s="241"/>
      <c r="G47" s="241"/>
      <c r="H47" s="241"/>
      <c r="I47" s="241"/>
      <c r="M47" s="191"/>
      <c r="N47" s="191"/>
      <c r="O47" s="191"/>
      <c r="P47" s="191"/>
      <c r="Q47" s="191"/>
      <c r="R47" s="191"/>
      <c r="S47" s="191"/>
      <c r="T47" s="191"/>
      <c r="U47" s="191"/>
      <c r="V47" s="191"/>
    </row>
    <row r="48" spans="2:22" ht="14.25">
      <c r="B48" s="241" t="s">
        <v>189</v>
      </c>
      <c r="C48" s="241"/>
      <c r="D48" s="241"/>
      <c r="E48" s="241"/>
      <c r="F48" s="241"/>
      <c r="G48" s="241"/>
      <c r="H48" s="241"/>
      <c r="I48" s="241"/>
      <c r="M48" s="191"/>
      <c r="N48" s="191"/>
      <c r="O48" s="191"/>
      <c r="P48" s="191"/>
      <c r="Q48" s="191"/>
      <c r="R48" s="191"/>
      <c r="S48" s="191"/>
      <c r="T48" s="191"/>
      <c r="U48" s="191"/>
      <c r="V48" s="191"/>
    </row>
    <row r="49" spans="2:22" ht="14.25">
      <c r="B49" s="241" t="s">
        <v>200</v>
      </c>
      <c r="C49" s="241"/>
      <c r="D49" s="241"/>
      <c r="E49" s="241"/>
      <c r="F49" s="241"/>
      <c r="G49" s="241"/>
      <c r="H49" s="241"/>
      <c r="I49" s="241"/>
      <c r="M49" s="191"/>
      <c r="N49" s="191"/>
      <c r="O49" s="191"/>
      <c r="P49" s="191"/>
      <c r="Q49" s="191"/>
      <c r="R49" s="191"/>
      <c r="S49" s="191"/>
      <c r="T49" s="191"/>
      <c r="U49" s="191"/>
      <c r="V49" s="191"/>
    </row>
    <row r="50" spans="2:22" ht="14.25">
      <c r="B50" s="241" t="s">
        <v>199</v>
      </c>
      <c r="C50" s="241"/>
      <c r="D50" s="241"/>
      <c r="E50" s="241"/>
      <c r="F50" s="241"/>
      <c r="G50" s="241"/>
      <c r="H50" s="241"/>
      <c r="I50" s="241"/>
      <c r="M50" s="191"/>
      <c r="N50" s="191"/>
      <c r="O50" s="191"/>
      <c r="P50" s="191"/>
      <c r="Q50" s="191"/>
      <c r="R50" s="191"/>
      <c r="S50" s="191"/>
      <c r="T50" s="191"/>
      <c r="U50" s="191"/>
      <c r="V50" s="191"/>
    </row>
    <row r="51" spans="2:22" ht="14.25">
      <c r="B51" s="241" t="s">
        <v>198</v>
      </c>
      <c r="C51" s="241"/>
      <c r="D51" s="241"/>
      <c r="E51" s="241"/>
      <c r="F51" s="241"/>
      <c r="G51" s="241"/>
      <c r="H51" s="241"/>
      <c r="I51" s="241"/>
      <c r="M51" s="191"/>
      <c r="N51" s="191"/>
      <c r="O51" s="191"/>
      <c r="P51" s="191"/>
      <c r="Q51" s="191"/>
      <c r="R51" s="191"/>
      <c r="S51" s="191"/>
      <c r="T51" s="191"/>
      <c r="U51" s="191"/>
      <c r="V51" s="191"/>
    </row>
    <row r="52" spans="3:22" ht="14.25">
      <c r="C52" s="241"/>
      <c r="D52" s="241"/>
      <c r="E52" s="241"/>
      <c r="F52" s="241"/>
      <c r="G52" s="241"/>
      <c r="H52" s="241"/>
      <c r="I52" s="241"/>
      <c r="M52" s="191"/>
      <c r="N52" s="191"/>
      <c r="O52" s="191"/>
      <c r="P52" s="191"/>
      <c r="Q52" s="191"/>
      <c r="R52" s="191"/>
      <c r="S52" s="191"/>
      <c r="T52" s="191"/>
      <c r="U52" s="191"/>
      <c r="V52" s="191"/>
    </row>
  </sheetData>
  <mergeCells count="2">
    <mergeCell ref="E4:G4"/>
    <mergeCell ref="H4:J4"/>
  </mergeCells>
  <hyperlinks>
    <hyperlink ref="A1" location="index!A1" display="index"/>
  </hyperlinks>
  <printOptions/>
  <pageMargins left="0.7" right="0.7" top="0.75" bottom="0.75" header="0.3" footer="0.3"/>
  <pageSetup horizontalDpi="600" verticalDpi="600" orientation="landscape" paperSize="8"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D8D5F-B4C3-47DE-8600-AB44FD69B86F}">
  <sheetPr>
    <pageSetUpPr fitToPage="1"/>
  </sheetPr>
  <dimension ref="A1:F40"/>
  <sheetViews>
    <sheetView workbookViewId="0" topLeftCell="A1"/>
  </sheetViews>
  <sheetFormatPr defaultColWidth="9.140625" defaultRowHeight="15"/>
  <cols>
    <col min="1" max="1" width="11.7109375" style="3" bestFit="1" customWidth="1"/>
    <col min="2" max="2" width="27.00390625" style="3" customWidth="1"/>
    <col min="3" max="4" width="7.57421875" style="3" bestFit="1" customWidth="1"/>
    <col min="5" max="11" width="9.140625" style="3" customWidth="1"/>
    <col min="12" max="12" width="17.57421875" style="3" customWidth="1"/>
    <col min="13" max="16384" width="9.140625" style="3" customWidth="1"/>
  </cols>
  <sheetData>
    <row r="1" ht="15">
      <c r="A1" s="409" t="s">
        <v>159</v>
      </c>
    </row>
    <row r="2" spans="1:2" ht="15">
      <c r="A2" s="2"/>
      <c r="B2" s="2" t="s">
        <v>620</v>
      </c>
    </row>
    <row r="3" ht="14.25" customHeight="1" thickBot="1"/>
    <row r="4" spans="2:5" ht="13.5" thickBot="1">
      <c r="B4" s="665"/>
      <c r="C4" s="664">
        <v>2021</v>
      </c>
      <c r="D4" s="664">
        <v>2022</v>
      </c>
      <c r="E4" s="663">
        <v>2023</v>
      </c>
    </row>
    <row r="5" spans="2:5" ht="15">
      <c r="B5" s="939" t="s">
        <v>397</v>
      </c>
      <c r="C5" s="940"/>
      <c r="D5" s="940"/>
      <c r="E5" s="941"/>
    </row>
    <row r="6" spans="2:5" ht="15">
      <c r="B6" s="279" t="s">
        <v>432</v>
      </c>
      <c r="C6" s="659">
        <v>575486</v>
      </c>
      <c r="D6" s="658">
        <v>555606</v>
      </c>
      <c r="E6" s="657">
        <v>530550</v>
      </c>
    </row>
    <row r="7" spans="2:5" ht="15">
      <c r="B7" s="519" t="s">
        <v>431</v>
      </c>
      <c r="C7" s="658">
        <v>12835</v>
      </c>
      <c r="D7" s="658">
        <v>12602</v>
      </c>
      <c r="E7" s="657">
        <v>12226</v>
      </c>
    </row>
    <row r="8" spans="2:5" ht="15">
      <c r="B8" s="519" t="s">
        <v>430</v>
      </c>
      <c r="C8" s="658">
        <v>15838</v>
      </c>
      <c r="D8" s="658">
        <v>16281</v>
      </c>
      <c r="E8" s="657">
        <v>16385</v>
      </c>
    </row>
    <row r="9" spans="2:6" ht="13.5" thickBot="1">
      <c r="B9" s="286" t="s">
        <v>429</v>
      </c>
      <c r="C9" s="661">
        <v>22316</v>
      </c>
      <c r="D9" s="656">
        <v>22764</v>
      </c>
      <c r="E9" s="655">
        <v>23022</v>
      </c>
      <c r="F9" s="154"/>
    </row>
    <row r="10" spans="2:5" ht="15" customHeight="1">
      <c r="B10" s="939" t="s">
        <v>434</v>
      </c>
      <c r="C10" s="940"/>
      <c r="D10" s="940"/>
      <c r="E10" s="941"/>
    </row>
    <row r="11" spans="2:5" ht="15">
      <c r="B11" s="660" t="s">
        <v>432</v>
      </c>
      <c r="C11" s="659">
        <v>104461</v>
      </c>
      <c r="D11" s="658">
        <v>102719</v>
      </c>
      <c r="E11" s="657">
        <v>104685</v>
      </c>
    </row>
    <row r="12" spans="2:5" ht="14.25" customHeight="1">
      <c r="B12" s="512" t="s">
        <v>431</v>
      </c>
      <c r="C12" s="658">
        <v>3425</v>
      </c>
      <c r="D12" s="658">
        <v>3527</v>
      </c>
      <c r="E12" s="657">
        <v>3716</v>
      </c>
    </row>
    <row r="13" spans="2:5" ht="15">
      <c r="B13" s="512" t="s">
        <v>430</v>
      </c>
      <c r="C13" s="658">
        <v>22223</v>
      </c>
      <c r="D13" s="658">
        <v>23407</v>
      </c>
      <c r="E13" s="657">
        <v>24254</v>
      </c>
    </row>
    <row r="14" spans="2:5" ht="13.5" thickBot="1">
      <c r="B14" s="662" t="s">
        <v>429</v>
      </c>
      <c r="C14" s="661">
        <v>32715</v>
      </c>
      <c r="D14" s="656">
        <v>34491</v>
      </c>
      <c r="E14" s="655">
        <v>35501</v>
      </c>
    </row>
    <row r="15" spans="2:5" ht="15" customHeight="1">
      <c r="B15" s="939" t="s">
        <v>433</v>
      </c>
      <c r="C15" s="940"/>
      <c r="D15" s="940"/>
      <c r="E15" s="941"/>
    </row>
    <row r="16" spans="2:5" ht="15">
      <c r="B16" s="660" t="s">
        <v>432</v>
      </c>
      <c r="C16" s="659">
        <v>679947</v>
      </c>
      <c r="D16" s="658">
        <v>658325</v>
      </c>
      <c r="E16" s="657">
        <v>635235</v>
      </c>
    </row>
    <row r="17" spans="2:5" ht="15">
      <c r="B17" s="512" t="s">
        <v>431</v>
      </c>
      <c r="C17" s="658">
        <v>16261</v>
      </c>
      <c r="D17" s="658">
        <v>16129</v>
      </c>
      <c r="E17" s="657">
        <v>15942</v>
      </c>
    </row>
    <row r="18" spans="2:5" ht="15">
      <c r="B18" s="512" t="s">
        <v>430</v>
      </c>
      <c r="C18" s="658">
        <v>17154</v>
      </c>
      <c r="D18" s="658">
        <v>17262</v>
      </c>
      <c r="E18" s="657">
        <v>17490</v>
      </c>
    </row>
    <row r="19" spans="2:5" ht="13.5" thickBot="1">
      <c r="B19" s="508" t="s">
        <v>429</v>
      </c>
      <c r="C19" s="656">
        <v>23915</v>
      </c>
      <c r="D19" s="656">
        <v>24595</v>
      </c>
      <c r="E19" s="655">
        <v>25078</v>
      </c>
    </row>
    <row r="20" ht="14.25" customHeight="1">
      <c r="B20" s="3" t="s">
        <v>577</v>
      </c>
    </row>
    <row r="21" ht="15">
      <c r="B21" s="3" t="s">
        <v>435</v>
      </c>
    </row>
    <row r="22" ht="15">
      <c r="B22" s="2"/>
    </row>
    <row r="23" ht="14.25" customHeight="1"/>
    <row r="24" ht="15">
      <c r="B24" s="654"/>
    </row>
    <row r="29" ht="15">
      <c r="B29" s="654"/>
    </row>
    <row r="32" ht="14.25" customHeight="1"/>
    <row r="34" ht="15">
      <c r="B34" s="654"/>
    </row>
    <row r="40" ht="14.25" customHeight="1">
      <c r="B40" s="2"/>
    </row>
  </sheetData>
  <mergeCells count="3">
    <mergeCell ref="B5:E5"/>
    <mergeCell ref="B10:E10"/>
    <mergeCell ref="B15:E15"/>
  </mergeCells>
  <hyperlinks>
    <hyperlink ref="A1" location="index!A1" display="index"/>
  </hyperlinks>
  <printOptions/>
  <pageMargins left="0.7" right="0.7" top="0.75" bottom="0.75" header="0.3" footer="0.3"/>
  <pageSetup fitToHeight="1" fitToWidth="1" horizontalDpi="600" verticalDpi="600" orientation="landscape" paperSize="9" scale="4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2F026-530D-4758-AACD-C8D3BEFA01A4}">
  <dimension ref="A1:N48"/>
  <sheetViews>
    <sheetView workbookViewId="0" topLeftCell="A1">
      <selection activeCell="A2" sqref="A2"/>
    </sheetView>
  </sheetViews>
  <sheetFormatPr defaultColWidth="9.140625" defaultRowHeight="15"/>
  <cols>
    <col min="1" max="2" width="9.140625" style="3" customWidth="1"/>
    <col min="3" max="3" width="13.28125" style="3" bestFit="1" customWidth="1"/>
    <col min="4" max="5" width="8.140625" style="3" bestFit="1" customWidth="1"/>
    <col min="6" max="6" width="17.28125" style="3" bestFit="1" customWidth="1"/>
    <col min="7" max="7" width="17.00390625" style="3" bestFit="1" customWidth="1"/>
    <col min="8" max="8" width="13.28125" style="3" bestFit="1" customWidth="1"/>
    <col min="9" max="10" width="9.140625" style="3" customWidth="1"/>
    <col min="11" max="11" width="19.421875" style="51" bestFit="1" customWidth="1"/>
    <col min="12" max="12" width="17.00390625" style="51" bestFit="1" customWidth="1"/>
    <col min="13" max="15" width="9.140625" style="3" customWidth="1"/>
    <col min="16" max="16" width="7.00390625" style="3" bestFit="1" customWidth="1"/>
    <col min="17" max="17" width="26.28125" style="3" bestFit="1" customWidth="1"/>
    <col min="18" max="18" width="23.28125" style="3" bestFit="1" customWidth="1"/>
    <col min="19" max="19" width="26.28125" style="3" bestFit="1" customWidth="1"/>
    <col min="20" max="20" width="23.28125" style="3" bestFit="1" customWidth="1"/>
    <col min="21" max="21" width="8.140625" style="3" bestFit="1" customWidth="1"/>
    <col min="22" max="16384" width="9.140625" style="3" customWidth="1"/>
  </cols>
  <sheetData>
    <row r="1" ht="15">
      <c r="A1" s="409" t="s">
        <v>159</v>
      </c>
    </row>
    <row r="2" spans="1:5" ht="13.5" thickBot="1">
      <c r="A2" s="2"/>
      <c r="B2" s="2" t="s">
        <v>444</v>
      </c>
      <c r="C2" s="2"/>
      <c r="D2" s="2"/>
      <c r="E2" s="2"/>
    </row>
    <row r="3" spans="2:12" ht="15.75" customHeight="1" thickBot="1">
      <c r="B3" s="684"/>
      <c r="C3" s="917" t="s">
        <v>443</v>
      </c>
      <c r="D3" s="918"/>
      <c r="E3" s="918"/>
      <c r="F3" s="918"/>
      <c r="G3" s="919"/>
      <c r="H3" s="917" t="s">
        <v>442</v>
      </c>
      <c r="I3" s="918"/>
      <c r="J3" s="918"/>
      <c r="K3" s="918"/>
      <c r="L3" s="919"/>
    </row>
    <row r="4" spans="1:12" ht="15">
      <c r="A4" s="159"/>
      <c r="B4" s="683" t="s">
        <v>387</v>
      </c>
      <c r="C4" s="682" t="s">
        <v>440</v>
      </c>
      <c r="D4" s="681" t="s">
        <v>439</v>
      </c>
      <c r="E4" s="681" t="s">
        <v>438</v>
      </c>
      <c r="F4" s="681" t="s">
        <v>441</v>
      </c>
      <c r="G4" s="680" t="s">
        <v>436</v>
      </c>
      <c r="H4" s="681" t="s">
        <v>440</v>
      </c>
      <c r="I4" s="681" t="s">
        <v>439</v>
      </c>
      <c r="J4" s="681" t="s">
        <v>438</v>
      </c>
      <c r="K4" s="681" t="s">
        <v>437</v>
      </c>
      <c r="L4" s="680" t="s">
        <v>436</v>
      </c>
    </row>
    <row r="5" spans="1:12" ht="15">
      <c r="A5" s="159"/>
      <c r="B5" s="679">
        <v>2023</v>
      </c>
      <c r="C5" s="678">
        <v>635235</v>
      </c>
      <c r="D5" s="677">
        <v>530550</v>
      </c>
      <c r="E5" s="677">
        <v>104685</v>
      </c>
      <c r="F5" s="676">
        <f aca="true" t="shared" si="0" ref="F5:F17">+C5-C6</f>
        <v>-23090</v>
      </c>
      <c r="G5" s="675">
        <f aca="true" t="shared" si="1" ref="G5:G17">+F5/C6</f>
        <v>-0.03507386169445183</v>
      </c>
      <c r="H5" s="677">
        <v>15942</v>
      </c>
      <c r="I5" s="677">
        <v>12225.618475219999</v>
      </c>
      <c r="J5" s="677">
        <v>3716.3815247800003</v>
      </c>
      <c r="K5" s="676">
        <f aca="true" t="shared" si="2" ref="K5:K17">+H5-H6</f>
        <v>-187</v>
      </c>
      <c r="L5" s="675">
        <f aca="true" t="shared" si="3" ref="L5:L17">+K5/H6</f>
        <v>-0.011594023188046376</v>
      </c>
    </row>
    <row r="6" spans="1:12" ht="15">
      <c r="A6" s="159"/>
      <c r="B6" s="679">
        <v>2022</v>
      </c>
      <c r="C6" s="678">
        <v>658325</v>
      </c>
      <c r="D6" s="677">
        <v>555606</v>
      </c>
      <c r="E6" s="677">
        <v>102719</v>
      </c>
      <c r="F6" s="676">
        <f t="shared" si="0"/>
        <v>-21622</v>
      </c>
      <c r="G6" s="675">
        <f t="shared" si="1"/>
        <v>-0.03179953731687911</v>
      </c>
      <c r="H6" s="677">
        <v>16129</v>
      </c>
      <c r="I6" s="763">
        <v>12610</v>
      </c>
      <c r="J6" s="677">
        <v>3527</v>
      </c>
      <c r="K6" s="676">
        <f t="shared" si="2"/>
        <v>-132</v>
      </c>
      <c r="L6" s="675">
        <f t="shared" si="3"/>
        <v>-0.008117581944529858</v>
      </c>
    </row>
    <row r="7" spans="1:12" ht="15">
      <c r="A7" s="159"/>
      <c r="B7" s="679">
        <v>2021</v>
      </c>
      <c r="C7" s="678">
        <v>679947</v>
      </c>
      <c r="D7" s="677">
        <v>575486</v>
      </c>
      <c r="E7" s="677">
        <v>104461</v>
      </c>
      <c r="F7" s="676">
        <f t="shared" si="0"/>
        <v>-12539</v>
      </c>
      <c r="G7" s="675">
        <f t="shared" si="1"/>
        <v>-0.01810722527242428</v>
      </c>
      <c r="H7" s="677">
        <v>16261</v>
      </c>
      <c r="I7" s="677">
        <v>12835</v>
      </c>
      <c r="J7" s="677">
        <v>3425</v>
      </c>
      <c r="K7" s="676">
        <f t="shared" si="2"/>
        <v>126</v>
      </c>
      <c r="L7" s="675">
        <f t="shared" si="3"/>
        <v>0.0078091106290672455</v>
      </c>
    </row>
    <row r="8" spans="1:12" ht="15">
      <c r="A8" s="159"/>
      <c r="B8" s="679">
        <v>2020</v>
      </c>
      <c r="C8" s="678">
        <v>692486</v>
      </c>
      <c r="D8" s="677">
        <v>584212</v>
      </c>
      <c r="E8" s="677">
        <v>108274</v>
      </c>
      <c r="F8" s="676">
        <f t="shared" si="0"/>
        <v>-16032</v>
      </c>
      <c r="G8" s="675">
        <f t="shared" si="1"/>
        <v>-0.022627512639057865</v>
      </c>
      <c r="H8" s="677">
        <v>16135</v>
      </c>
      <c r="I8" s="677">
        <v>12611</v>
      </c>
      <c r="J8" s="677">
        <v>3524</v>
      </c>
      <c r="K8" s="676">
        <f t="shared" si="2"/>
        <v>101</v>
      </c>
      <c r="L8" s="675">
        <f t="shared" si="3"/>
        <v>0.006299114381938381</v>
      </c>
    </row>
    <row r="9" spans="1:12" ht="15">
      <c r="A9" s="159"/>
      <c r="B9" s="679">
        <v>2019</v>
      </c>
      <c r="C9" s="678">
        <v>708518</v>
      </c>
      <c r="D9" s="677">
        <v>599678</v>
      </c>
      <c r="E9" s="677">
        <v>108840</v>
      </c>
      <c r="F9" s="676">
        <f t="shared" si="0"/>
        <v>-10669</v>
      </c>
      <c r="G9" s="675">
        <f t="shared" si="1"/>
        <v>-0.01483480652458957</v>
      </c>
      <c r="H9" s="677">
        <v>16034</v>
      </c>
      <c r="I9" s="677">
        <v>12607</v>
      </c>
      <c r="J9" s="677">
        <v>3426</v>
      </c>
      <c r="K9" s="676">
        <f t="shared" si="2"/>
        <v>165</v>
      </c>
      <c r="L9" s="675">
        <f t="shared" si="3"/>
        <v>0.010397630600541937</v>
      </c>
    </row>
    <row r="10" spans="1:12" ht="15">
      <c r="A10" s="159"/>
      <c r="B10" s="679">
        <v>2018</v>
      </c>
      <c r="C10" s="678">
        <v>719187</v>
      </c>
      <c r="D10" s="677">
        <v>610832</v>
      </c>
      <c r="E10" s="677">
        <v>108355</v>
      </c>
      <c r="F10" s="676">
        <f t="shared" si="0"/>
        <v>-13786</v>
      </c>
      <c r="G10" s="675">
        <f t="shared" si="1"/>
        <v>-0.018808332639810743</v>
      </c>
      <c r="H10" s="677">
        <v>15869</v>
      </c>
      <c r="I10" s="677">
        <v>12550</v>
      </c>
      <c r="J10" s="677">
        <v>3318</v>
      </c>
      <c r="K10" s="676">
        <f t="shared" si="2"/>
        <v>134</v>
      </c>
      <c r="L10" s="675">
        <f t="shared" si="3"/>
        <v>0.008516047028916429</v>
      </c>
    </row>
    <row r="11" spans="1:12" ht="15">
      <c r="A11" s="159"/>
      <c r="B11" s="679">
        <v>2017</v>
      </c>
      <c r="C11" s="678">
        <v>732973</v>
      </c>
      <c r="D11" s="677">
        <v>622479</v>
      </c>
      <c r="E11" s="677">
        <v>110494</v>
      </c>
      <c r="F11" s="676">
        <f t="shared" si="0"/>
        <v>1219</v>
      </c>
      <c r="G11" s="675">
        <f t="shared" si="1"/>
        <v>0.001665860384774118</v>
      </c>
      <c r="H11" s="677">
        <v>15735</v>
      </c>
      <c r="I11" s="677">
        <v>12431</v>
      </c>
      <c r="J11" s="677">
        <v>3304</v>
      </c>
      <c r="K11" s="676">
        <f t="shared" si="2"/>
        <v>395</v>
      </c>
      <c r="L11" s="675">
        <f t="shared" si="3"/>
        <v>0.025749674054758802</v>
      </c>
    </row>
    <row r="12" spans="1:12" ht="15">
      <c r="A12" s="159"/>
      <c r="B12" s="679">
        <v>2016</v>
      </c>
      <c r="C12" s="678">
        <v>731754</v>
      </c>
      <c r="D12" s="677">
        <v>621015</v>
      </c>
      <c r="E12" s="677">
        <v>110739</v>
      </c>
      <c r="F12" s="676">
        <f t="shared" si="0"/>
        <v>3406</v>
      </c>
      <c r="G12" s="675">
        <f t="shared" si="1"/>
        <v>0.004676336037169045</v>
      </c>
      <c r="H12" s="677">
        <v>15340</v>
      </c>
      <c r="I12" s="677">
        <v>12094</v>
      </c>
      <c r="J12" s="677">
        <v>3246</v>
      </c>
      <c r="K12" s="676">
        <f t="shared" si="2"/>
        <v>503</v>
      </c>
      <c r="L12" s="675">
        <f t="shared" si="3"/>
        <v>0.033901732156096244</v>
      </c>
    </row>
    <row r="13" spans="1:12" ht="15">
      <c r="A13" s="159"/>
      <c r="B13" s="679">
        <v>2015</v>
      </c>
      <c r="C13" s="678">
        <v>728348</v>
      </c>
      <c r="D13" s="677">
        <v>617754</v>
      </c>
      <c r="E13" s="677">
        <v>110594</v>
      </c>
      <c r="F13" s="676">
        <f t="shared" si="0"/>
        <v>6911</v>
      </c>
      <c r="G13" s="675">
        <f t="shared" si="1"/>
        <v>0.009579492041578128</v>
      </c>
      <c r="H13" s="677">
        <v>14837</v>
      </c>
      <c r="I13" s="677">
        <v>11680</v>
      </c>
      <c r="J13" s="677">
        <v>3157</v>
      </c>
      <c r="K13" s="676">
        <f t="shared" si="2"/>
        <v>602</v>
      </c>
      <c r="L13" s="675">
        <f t="shared" si="3"/>
        <v>0.04229012996136284</v>
      </c>
    </row>
    <row r="14" spans="1:12" ht="15">
      <c r="A14" s="159"/>
      <c r="B14" s="679">
        <v>2014</v>
      </c>
      <c r="C14" s="678">
        <v>721437</v>
      </c>
      <c r="D14" s="677">
        <v>611960</v>
      </c>
      <c r="E14" s="677">
        <v>109477</v>
      </c>
      <c r="F14" s="676">
        <f t="shared" si="0"/>
        <v>10469</v>
      </c>
      <c r="G14" s="675">
        <f t="shared" si="1"/>
        <v>0.014724994655174354</v>
      </c>
      <c r="H14" s="677">
        <v>14235</v>
      </c>
      <c r="I14" s="677">
        <v>11199</v>
      </c>
      <c r="J14" s="677">
        <v>3036</v>
      </c>
      <c r="K14" s="676">
        <f t="shared" si="2"/>
        <v>673</v>
      </c>
      <c r="L14" s="675">
        <f t="shared" si="3"/>
        <v>0.049623949270019174</v>
      </c>
    </row>
    <row r="15" spans="1:12" ht="15">
      <c r="A15" s="159"/>
      <c r="B15" s="679">
        <v>2013</v>
      </c>
      <c r="C15" s="678">
        <v>710968</v>
      </c>
      <c r="D15" s="677">
        <v>603965</v>
      </c>
      <c r="E15" s="677">
        <v>107003</v>
      </c>
      <c r="F15" s="676">
        <f t="shared" si="0"/>
        <v>9736</v>
      </c>
      <c r="G15" s="675">
        <f t="shared" si="1"/>
        <v>0.013884135350354805</v>
      </c>
      <c r="H15" s="677">
        <v>13562</v>
      </c>
      <c r="I15" s="677">
        <v>10678</v>
      </c>
      <c r="J15" s="677">
        <v>2884</v>
      </c>
      <c r="K15" s="676">
        <f t="shared" si="2"/>
        <v>593</v>
      </c>
      <c r="L15" s="675">
        <f t="shared" si="3"/>
        <v>0.0457244197702213</v>
      </c>
    </row>
    <row r="16" spans="1:12" ht="15">
      <c r="A16" s="159"/>
      <c r="B16" s="679">
        <v>2012</v>
      </c>
      <c r="C16" s="678">
        <v>701232</v>
      </c>
      <c r="D16" s="677">
        <v>600137</v>
      </c>
      <c r="E16" s="677">
        <v>101095</v>
      </c>
      <c r="F16" s="676">
        <f t="shared" si="0"/>
        <v>80074</v>
      </c>
      <c r="G16" s="675">
        <f t="shared" si="1"/>
        <v>0.12891084072007444</v>
      </c>
      <c r="H16" s="677">
        <v>12969</v>
      </c>
      <c r="I16" s="677">
        <v>10299</v>
      </c>
      <c r="J16" s="677">
        <v>2670</v>
      </c>
      <c r="K16" s="676">
        <f t="shared" si="2"/>
        <v>899</v>
      </c>
      <c r="L16" s="675">
        <f t="shared" si="3"/>
        <v>0.07448218724109362</v>
      </c>
    </row>
    <row r="17" spans="1:14" ht="15">
      <c r="A17" s="159"/>
      <c r="B17" s="679">
        <v>2011</v>
      </c>
      <c r="C17" s="678">
        <v>621158</v>
      </c>
      <c r="D17" s="677">
        <v>529434</v>
      </c>
      <c r="E17" s="677">
        <v>91724</v>
      </c>
      <c r="F17" s="676">
        <f t="shared" si="0"/>
        <v>33659</v>
      </c>
      <c r="G17" s="675">
        <f t="shared" si="1"/>
        <v>0.05729201241193602</v>
      </c>
      <c r="H17" s="677">
        <v>12070</v>
      </c>
      <c r="I17" s="677">
        <v>9450</v>
      </c>
      <c r="J17" s="677">
        <v>2620</v>
      </c>
      <c r="K17" s="676">
        <f t="shared" si="2"/>
        <v>925</v>
      </c>
      <c r="L17" s="675">
        <f t="shared" si="3"/>
        <v>0.08299685957828623</v>
      </c>
      <c r="N17" s="674"/>
    </row>
    <row r="18" spans="1:12" ht="13.5" thickBot="1">
      <c r="A18" s="159"/>
      <c r="B18" s="673">
        <v>2010</v>
      </c>
      <c r="C18" s="672">
        <v>587499</v>
      </c>
      <c r="D18" s="669">
        <v>502362</v>
      </c>
      <c r="E18" s="669">
        <v>85137</v>
      </c>
      <c r="F18" s="671"/>
      <c r="G18" s="670"/>
      <c r="H18" s="669">
        <v>11145</v>
      </c>
      <c r="I18" s="669">
        <v>8779</v>
      </c>
      <c r="J18" s="669">
        <v>2366</v>
      </c>
      <c r="K18" s="668"/>
      <c r="L18" s="667"/>
    </row>
    <row r="19" spans="2:12" ht="15">
      <c r="B19" s="3" t="s">
        <v>577</v>
      </c>
      <c r="K19" s="666"/>
      <c r="L19" s="666"/>
    </row>
    <row r="20" spans="2:12" ht="15">
      <c r="B20" s="3" t="s">
        <v>445</v>
      </c>
      <c r="C20" s="263"/>
      <c r="D20" s="263"/>
      <c r="E20" s="263"/>
      <c r="F20" s="263"/>
      <c r="K20" s="666"/>
      <c r="L20" s="666"/>
    </row>
    <row r="21" spans="11:14" ht="15">
      <c r="K21" s="3"/>
      <c r="L21" s="3"/>
      <c r="N21" s="402"/>
    </row>
    <row r="22" ht="15">
      <c r="N22" s="402"/>
    </row>
    <row r="23" spans="4:9" ht="15">
      <c r="D23" s="674"/>
      <c r="I23" s="674"/>
    </row>
    <row r="24" spans="4:14" ht="15">
      <c r="D24" s="674"/>
      <c r="I24" s="674"/>
      <c r="N24" s="402"/>
    </row>
    <row r="25" ht="15">
      <c r="L25" s="3"/>
    </row>
    <row r="26" ht="15">
      <c r="L26" s="3"/>
    </row>
    <row r="27" ht="15">
      <c r="L27" s="3"/>
    </row>
    <row r="28" ht="15">
      <c r="L28" s="3"/>
    </row>
    <row r="29" ht="15">
      <c r="L29" s="3"/>
    </row>
    <row r="30" ht="15">
      <c r="L30" s="3"/>
    </row>
    <row r="31" ht="15">
      <c r="L31" s="3"/>
    </row>
    <row r="32" ht="15">
      <c r="L32" s="3"/>
    </row>
    <row r="33" ht="15">
      <c r="L33" s="3"/>
    </row>
    <row r="34" ht="15">
      <c r="L34" s="3"/>
    </row>
    <row r="35" ht="15">
      <c r="L35" s="3"/>
    </row>
    <row r="37" spans="11:12" ht="15">
      <c r="K37" s="3"/>
      <c r="L37" s="3"/>
    </row>
    <row r="38" spans="11:12" ht="15">
      <c r="K38" s="3"/>
      <c r="L38" s="3"/>
    </row>
    <row r="39" spans="11:12" ht="15">
      <c r="K39" s="3"/>
      <c r="L39" s="3"/>
    </row>
    <row r="40" spans="11:12" ht="15">
      <c r="K40" s="3"/>
      <c r="L40" s="3"/>
    </row>
    <row r="41" spans="11:12" ht="15">
      <c r="K41" s="3"/>
      <c r="L41" s="3"/>
    </row>
    <row r="42" spans="11:12" ht="15">
      <c r="K42" s="3"/>
      <c r="L42" s="3"/>
    </row>
    <row r="43" spans="11:12" ht="15">
      <c r="K43" s="3"/>
      <c r="L43" s="3"/>
    </row>
    <row r="44" spans="11:12" ht="15">
      <c r="K44" s="3"/>
      <c r="L44" s="3"/>
    </row>
    <row r="45" spans="11:12" ht="15">
      <c r="K45" s="3"/>
      <c r="L45" s="3"/>
    </row>
    <row r="46" spans="11:12" ht="15">
      <c r="K46" s="3"/>
      <c r="L46" s="3"/>
    </row>
    <row r="47" spans="11:12" ht="15">
      <c r="K47" s="3"/>
      <c r="L47" s="3"/>
    </row>
    <row r="48" spans="11:12" ht="15">
      <c r="K48" s="3"/>
      <c r="L48" s="3"/>
    </row>
    <row r="49" s="3" customFormat="1" ht="15"/>
    <row r="50" s="3" customFormat="1" ht="15"/>
    <row r="51" s="3" customFormat="1" ht="15"/>
    <row r="52" s="3" customFormat="1" ht="15"/>
    <row r="53" s="3" customFormat="1" ht="15"/>
    <row r="54" s="3" customFormat="1" ht="15"/>
    <row r="55" s="3" customFormat="1" ht="15"/>
  </sheetData>
  <mergeCells count="2">
    <mergeCell ref="C3:G3"/>
    <mergeCell ref="H3:L3"/>
  </mergeCells>
  <hyperlinks>
    <hyperlink ref="A1" location="index!A1" display="index"/>
  </hyperlinks>
  <printOptions/>
  <pageMargins left="0.7" right="0.7" top="0.75" bottom="0.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29E49-045F-4867-82FD-8A24125877C2}">
  <dimension ref="A1:H31"/>
  <sheetViews>
    <sheetView workbookViewId="0" topLeftCell="A1">
      <selection activeCell="B32" sqref="B32"/>
    </sheetView>
  </sheetViews>
  <sheetFormatPr defaultColWidth="9.140625" defaultRowHeight="15"/>
  <cols>
    <col min="1" max="1" width="9.140625" style="3" customWidth="1"/>
    <col min="2" max="2" width="10.8515625" style="3" customWidth="1"/>
    <col min="3" max="3" width="12.140625" style="3" customWidth="1"/>
    <col min="4" max="4" width="19.140625" style="3" customWidth="1"/>
    <col min="5" max="10" width="9.140625" style="3" customWidth="1"/>
    <col min="11" max="11" width="12.421875" style="3" bestFit="1" customWidth="1"/>
    <col min="12" max="12" width="9.140625" style="3" customWidth="1"/>
    <col min="13" max="16384" width="9.140625" style="3" customWidth="1"/>
  </cols>
  <sheetData>
    <row r="1" ht="15">
      <c r="A1" s="409" t="s">
        <v>159</v>
      </c>
    </row>
    <row r="2" spans="2:8" ht="15">
      <c r="B2" s="153" t="s">
        <v>158</v>
      </c>
      <c r="H2"/>
    </row>
    <row r="3" ht="13.5" thickBot="1"/>
    <row r="4" spans="2:4" ht="38.25">
      <c r="B4" s="152" t="s">
        <v>157</v>
      </c>
      <c r="C4" s="151" t="s">
        <v>156</v>
      </c>
      <c r="D4" s="150" t="s">
        <v>155</v>
      </c>
    </row>
    <row r="5" spans="2:4" ht="15">
      <c r="B5" s="149">
        <v>2021</v>
      </c>
      <c r="C5" s="148">
        <v>21513</v>
      </c>
      <c r="D5" s="147">
        <v>13346</v>
      </c>
    </row>
    <row r="6" spans="2:4" ht="15">
      <c r="B6" s="149">
        <v>2020</v>
      </c>
      <c r="C6" s="148">
        <v>22480</v>
      </c>
      <c r="D6" s="147">
        <v>14914</v>
      </c>
    </row>
    <row r="7" spans="2:4" ht="15">
      <c r="B7" s="149">
        <v>2019</v>
      </c>
      <c r="C7" s="148">
        <v>22299</v>
      </c>
      <c r="D7" s="147">
        <v>15017</v>
      </c>
    </row>
    <row r="8" spans="2:4" ht="15">
      <c r="B8" s="149">
        <v>2018</v>
      </c>
      <c r="C8" s="148">
        <v>21610</v>
      </c>
      <c r="D8" s="147">
        <v>14922</v>
      </c>
    </row>
    <row r="9" spans="2:4" ht="15">
      <c r="B9" s="149">
        <v>2017</v>
      </c>
      <c r="C9" s="148">
        <v>19350</v>
      </c>
      <c r="D9" s="147">
        <v>13559</v>
      </c>
    </row>
    <row r="10" spans="2:4" ht="15">
      <c r="B10" s="149">
        <v>2016</v>
      </c>
      <c r="C10" s="148">
        <v>18650</v>
      </c>
      <c r="D10" s="147">
        <v>13212</v>
      </c>
    </row>
    <row r="11" spans="2:4" ht="15">
      <c r="B11" s="149">
        <v>2015</v>
      </c>
      <c r="C11" s="148">
        <v>17780</v>
      </c>
      <c r="D11" s="147">
        <v>12869</v>
      </c>
    </row>
    <row r="12" spans="2:4" ht="15">
      <c r="B12" s="149">
        <v>2014</v>
      </c>
      <c r="C12" s="148">
        <v>17000</v>
      </c>
      <c r="D12" s="147">
        <v>12356</v>
      </c>
    </row>
    <row r="13" spans="2:4" ht="15">
      <c r="B13" s="149">
        <v>2013</v>
      </c>
      <c r="C13" s="148">
        <v>15990</v>
      </c>
      <c r="D13" s="147">
        <v>11651</v>
      </c>
    </row>
    <row r="14" spans="2:4" ht="15">
      <c r="B14" s="149">
        <v>2012</v>
      </c>
      <c r="C14" s="148">
        <v>14670</v>
      </c>
      <c r="D14" s="147">
        <v>10853</v>
      </c>
    </row>
    <row r="15" spans="2:4" ht="15">
      <c r="B15" s="149">
        <v>2011</v>
      </c>
      <c r="C15" s="148">
        <v>13570</v>
      </c>
      <c r="D15" s="147">
        <v>10126</v>
      </c>
    </row>
    <row r="16" spans="2:4" ht="15">
      <c r="B16" s="149">
        <v>2010</v>
      </c>
      <c r="C16" s="148">
        <v>12310</v>
      </c>
      <c r="D16" s="147">
        <v>9330</v>
      </c>
    </row>
    <row r="17" spans="2:4" ht="15">
      <c r="B17" s="149">
        <v>2009</v>
      </c>
      <c r="C17" s="148">
        <v>11680</v>
      </c>
      <c r="D17" s="147">
        <v>9248</v>
      </c>
    </row>
    <row r="18" spans="2:4" ht="15">
      <c r="B18" s="149">
        <v>2008</v>
      </c>
      <c r="C18" s="148">
        <v>11170</v>
      </c>
      <c r="D18" s="147">
        <v>9025</v>
      </c>
    </row>
    <row r="19" spans="2:4" ht="15">
      <c r="B19" s="149">
        <v>2007</v>
      </c>
      <c r="C19" s="148">
        <v>10620</v>
      </c>
      <c r="D19" s="147">
        <v>8835</v>
      </c>
    </row>
    <row r="20" spans="2:4" ht="15">
      <c r="B20" s="149">
        <v>2006</v>
      </c>
      <c r="C20" s="148">
        <v>10210</v>
      </c>
      <c r="D20" s="147">
        <v>8780</v>
      </c>
    </row>
    <row r="21" spans="2:4" ht="15">
      <c r="B21" s="149">
        <v>2005</v>
      </c>
      <c r="C21" s="148">
        <v>10330</v>
      </c>
      <c r="D21" s="147">
        <v>9109</v>
      </c>
    </row>
    <row r="22" spans="2:4" ht="15">
      <c r="B22" s="149">
        <v>2004</v>
      </c>
      <c r="C22" s="148">
        <v>9490</v>
      </c>
      <c r="D22" s="147">
        <v>8645</v>
      </c>
    </row>
    <row r="23" spans="2:4" ht="15">
      <c r="B23" s="149">
        <v>2003</v>
      </c>
      <c r="C23" s="148">
        <v>9410</v>
      </c>
      <c r="D23" s="147">
        <v>8811</v>
      </c>
    </row>
    <row r="24" spans="2:4" ht="15">
      <c r="B24" s="149">
        <v>2002</v>
      </c>
      <c r="C24" s="148">
        <v>8700</v>
      </c>
      <c r="D24" s="147">
        <v>8272</v>
      </c>
    </row>
    <row r="25" spans="2:4" ht="15">
      <c r="B25" s="149">
        <v>2001</v>
      </c>
      <c r="C25" s="148">
        <v>8470</v>
      </c>
      <c r="D25" s="147">
        <v>8256</v>
      </c>
    </row>
    <row r="26" spans="2:4" ht="13.5" thickBot="1">
      <c r="B26" s="146">
        <v>2000</v>
      </c>
      <c r="C26" s="145">
        <v>8360</v>
      </c>
      <c r="D26" s="144">
        <v>8360</v>
      </c>
    </row>
    <row r="27" spans="2:4" ht="15">
      <c r="B27" s="3" t="s">
        <v>584</v>
      </c>
      <c r="C27" s="143"/>
      <c r="D27" s="115"/>
    </row>
    <row r="28" spans="2:4" ht="15">
      <c r="B28" s="3" t="s">
        <v>511</v>
      </c>
      <c r="C28" s="143"/>
      <c r="D28" s="115"/>
    </row>
    <row r="29" ht="15">
      <c r="B29" s="2" t="s">
        <v>59</v>
      </c>
    </row>
    <row r="30" ht="15">
      <c r="B30" s="3" t="s">
        <v>512</v>
      </c>
    </row>
    <row r="31" ht="15">
      <c r="B31" s="3" t="s">
        <v>607</v>
      </c>
    </row>
  </sheetData>
  <hyperlinks>
    <hyperlink ref="A1" location="index!A1" display="index"/>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651A-8A68-405B-BB33-55D8BF0AF421}">
  <dimension ref="A1:Y56"/>
  <sheetViews>
    <sheetView workbookViewId="0" topLeftCell="A1">
      <selection activeCell="A2" sqref="A2"/>
    </sheetView>
  </sheetViews>
  <sheetFormatPr defaultColWidth="12.8515625" defaultRowHeight="15"/>
  <cols>
    <col min="1" max="1" width="12.8515625" style="3" customWidth="1"/>
    <col min="2" max="2" width="16.8515625" style="3" customWidth="1"/>
    <col min="3" max="3" width="13.421875" style="3" bestFit="1" customWidth="1"/>
    <col min="4" max="16384" width="12.8515625" style="3" customWidth="1"/>
  </cols>
  <sheetData>
    <row r="1" ht="15">
      <c r="A1" s="171" t="s">
        <v>164</v>
      </c>
    </row>
    <row r="2" spans="1:3" ht="15">
      <c r="A2" s="409" t="s">
        <v>159</v>
      </c>
      <c r="B2" s="2" t="s">
        <v>384</v>
      </c>
      <c r="C2" s="2"/>
    </row>
    <row r="3" ht="13.5" thickBot="1"/>
    <row r="4" spans="2:9" ht="51">
      <c r="B4" s="502" t="s">
        <v>381</v>
      </c>
      <c r="C4" s="579" t="s">
        <v>383</v>
      </c>
      <c r="E4" s="189" t="s">
        <v>381</v>
      </c>
      <c r="F4" s="579" t="s">
        <v>382</v>
      </c>
      <c r="H4" s="586" t="s">
        <v>381</v>
      </c>
      <c r="I4" s="585" t="s">
        <v>380</v>
      </c>
    </row>
    <row r="5" spans="2:25" ht="15">
      <c r="B5" s="519" t="s">
        <v>345</v>
      </c>
      <c r="C5" s="162">
        <v>128</v>
      </c>
      <c r="E5" s="584" t="s">
        <v>345</v>
      </c>
      <c r="F5" s="162">
        <v>127</v>
      </c>
      <c r="H5" s="584" t="s">
        <v>345</v>
      </c>
      <c r="I5" s="162">
        <v>1</v>
      </c>
      <c r="V5" s="3" t="b">
        <f>SUM(F5:F53)=F54</f>
        <v>1</v>
      </c>
      <c r="Y5" s="3" t="b">
        <f>SUM(I5:I53)=I54</f>
        <v>1</v>
      </c>
    </row>
    <row r="6" spans="2:9" ht="15">
      <c r="B6" s="519">
        <v>18</v>
      </c>
      <c r="C6" s="162">
        <v>2760</v>
      </c>
      <c r="E6" s="584">
        <v>18</v>
      </c>
      <c r="F6" s="162">
        <v>2759</v>
      </c>
      <c r="H6" s="584">
        <v>18</v>
      </c>
      <c r="I6" s="162">
        <v>1</v>
      </c>
    </row>
    <row r="7" spans="2:9" ht="15">
      <c r="B7" s="519">
        <v>19</v>
      </c>
      <c r="C7" s="162">
        <v>11621</v>
      </c>
      <c r="E7" s="584">
        <v>19</v>
      </c>
      <c r="F7" s="162">
        <v>11604</v>
      </c>
      <c r="H7" s="584">
        <v>19</v>
      </c>
      <c r="I7" s="162">
        <v>17</v>
      </c>
    </row>
    <row r="8" spans="2:9" ht="15">
      <c r="B8" s="519">
        <v>20</v>
      </c>
      <c r="C8" s="162">
        <v>18944</v>
      </c>
      <c r="E8" s="584">
        <v>20</v>
      </c>
      <c r="F8" s="162">
        <v>18855</v>
      </c>
      <c r="H8" s="584">
        <v>20</v>
      </c>
      <c r="I8" s="162">
        <v>89</v>
      </c>
    </row>
    <row r="9" spans="2:9" ht="15">
      <c r="B9" s="519">
        <v>21</v>
      </c>
      <c r="C9" s="162">
        <v>21850</v>
      </c>
      <c r="E9" s="584">
        <v>21</v>
      </c>
      <c r="F9" s="162">
        <v>21631</v>
      </c>
      <c r="H9" s="584">
        <v>21</v>
      </c>
      <c r="I9" s="162">
        <v>219</v>
      </c>
    </row>
    <row r="10" spans="2:9" ht="15">
      <c r="B10" s="519">
        <v>22</v>
      </c>
      <c r="C10" s="162">
        <v>24128</v>
      </c>
      <c r="E10" s="584">
        <v>22</v>
      </c>
      <c r="F10" s="162">
        <v>23697</v>
      </c>
      <c r="H10" s="584">
        <v>22</v>
      </c>
      <c r="I10" s="162">
        <v>431</v>
      </c>
    </row>
    <row r="11" spans="2:9" ht="15">
      <c r="B11" s="519">
        <v>23</v>
      </c>
      <c r="C11" s="162">
        <v>26190</v>
      </c>
      <c r="E11" s="584">
        <v>23</v>
      </c>
      <c r="F11" s="162">
        <v>25457</v>
      </c>
      <c r="H11" s="584">
        <v>23</v>
      </c>
      <c r="I11" s="162">
        <v>733</v>
      </c>
    </row>
    <row r="12" spans="2:9" ht="15">
      <c r="B12" s="519">
        <v>24</v>
      </c>
      <c r="C12" s="162">
        <v>26817</v>
      </c>
      <c r="E12" s="584">
        <v>24</v>
      </c>
      <c r="F12" s="162">
        <v>25687</v>
      </c>
      <c r="H12" s="584">
        <v>24</v>
      </c>
      <c r="I12" s="162">
        <v>1130</v>
      </c>
    </row>
    <row r="13" spans="2:9" ht="15">
      <c r="B13" s="519">
        <v>25</v>
      </c>
      <c r="C13" s="162">
        <v>27952</v>
      </c>
      <c r="E13" s="584">
        <v>25</v>
      </c>
      <c r="F13" s="162">
        <v>26296</v>
      </c>
      <c r="H13" s="584">
        <v>25</v>
      </c>
      <c r="I13" s="162">
        <v>1656</v>
      </c>
    </row>
    <row r="14" spans="2:9" ht="15">
      <c r="B14" s="519">
        <v>26</v>
      </c>
      <c r="C14" s="162">
        <v>27993</v>
      </c>
      <c r="E14" s="584">
        <v>26</v>
      </c>
      <c r="F14" s="162">
        <v>25768</v>
      </c>
      <c r="H14" s="584">
        <v>26</v>
      </c>
      <c r="I14" s="162">
        <v>2225</v>
      </c>
    </row>
    <row r="15" spans="2:9" ht="15">
      <c r="B15" s="519">
        <v>27</v>
      </c>
      <c r="C15" s="162">
        <v>26637</v>
      </c>
      <c r="E15" s="584">
        <v>27</v>
      </c>
      <c r="F15" s="162">
        <v>23966</v>
      </c>
      <c r="H15" s="584">
        <v>27</v>
      </c>
      <c r="I15" s="162">
        <v>2671</v>
      </c>
    </row>
    <row r="16" spans="2:9" ht="15">
      <c r="B16" s="519">
        <v>28</v>
      </c>
      <c r="C16" s="162">
        <v>25588</v>
      </c>
      <c r="E16" s="584">
        <v>28</v>
      </c>
      <c r="F16" s="162">
        <v>22610</v>
      </c>
      <c r="H16" s="584">
        <v>28</v>
      </c>
      <c r="I16" s="162">
        <v>2978</v>
      </c>
    </row>
    <row r="17" spans="2:9" ht="15">
      <c r="B17" s="519">
        <v>29</v>
      </c>
      <c r="C17" s="162">
        <v>24046</v>
      </c>
      <c r="E17" s="584">
        <v>29</v>
      </c>
      <c r="F17" s="162">
        <v>20818</v>
      </c>
      <c r="H17" s="584">
        <v>29</v>
      </c>
      <c r="I17" s="162">
        <v>3228</v>
      </c>
    </row>
    <row r="18" spans="2:9" ht="15">
      <c r="B18" s="519">
        <v>30</v>
      </c>
      <c r="C18" s="162">
        <v>23290</v>
      </c>
      <c r="E18" s="584">
        <v>30</v>
      </c>
      <c r="F18" s="162">
        <v>19852</v>
      </c>
      <c r="H18" s="584">
        <v>30</v>
      </c>
      <c r="I18" s="162">
        <v>3438</v>
      </c>
    </row>
    <row r="19" spans="2:9" ht="15">
      <c r="B19" s="519">
        <v>31</v>
      </c>
      <c r="C19" s="162">
        <v>21877</v>
      </c>
      <c r="E19" s="584">
        <v>31</v>
      </c>
      <c r="F19" s="162">
        <v>18222</v>
      </c>
      <c r="H19" s="584">
        <v>31</v>
      </c>
      <c r="I19" s="162">
        <v>3655</v>
      </c>
    </row>
    <row r="20" spans="2:9" ht="15">
      <c r="B20" s="519">
        <v>32</v>
      </c>
      <c r="C20" s="162">
        <v>21167</v>
      </c>
      <c r="E20" s="584">
        <v>32</v>
      </c>
      <c r="F20" s="162">
        <v>17366</v>
      </c>
      <c r="H20" s="584">
        <v>32</v>
      </c>
      <c r="I20" s="162">
        <v>3801</v>
      </c>
    </row>
    <row r="21" spans="2:9" ht="15">
      <c r="B21" s="519">
        <v>33</v>
      </c>
      <c r="C21" s="162">
        <v>19875</v>
      </c>
      <c r="E21" s="584">
        <v>33</v>
      </c>
      <c r="F21" s="162">
        <v>15966</v>
      </c>
      <c r="H21" s="584">
        <v>33</v>
      </c>
      <c r="I21" s="162">
        <v>3909</v>
      </c>
    </row>
    <row r="22" spans="2:9" ht="15">
      <c r="B22" s="519">
        <v>34</v>
      </c>
      <c r="C22" s="162">
        <v>18285</v>
      </c>
      <c r="E22" s="584">
        <v>34</v>
      </c>
      <c r="F22" s="162">
        <v>14547</v>
      </c>
      <c r="H22" s="584">
        <v>34</v>
      </c>
      <c r="I22" s="162">
        <v>3738</v>
      </c>
    </row>
    <row r="23" spans="2:9" ht="15">
      <c r="B23" s="519">
        <v>35</v>
      </c>
      <c r="C23" s="162">
        <v>17003</v>
      </c>
      <c r="E23" s="584">
        <v>35</v>
      </c>
      <c r="F23" s="162">
        <v>13389</v>
      </c>
      <c r="H23" s="584">
        <v>35</v>
      </c>
      <c r="I23" s="162">
        <v>3614</v>
      </c>
    </row>
    <row r="24" spans="2:9" ht="15">
      <c r="B24" s="519">
        <v>36</v>
      </c>
      <c r="C24" s="162">
        <v>15568</v>
      </c>
      <c r="E24" s="584">
        <v>36</v>
      </c>
      <c r="F24" s="162">
        <v>12186</v>
      </c>
      <c r="H24" s="584">
        <v>36</v>
      </c>
      <c r="I24" s="162">
        <v>3382</v>
      </c>
    </row>
    <row r="25" spans="2:9" ht="15">
      <c r="B25" s="519">
        <v>37</v>
      </c>
      <c r="C25" s="162">
        <v>14317</v>
      </c>
      <c r="E25" s="584">
        <v>37</v>
      </c>
      <c r="F25" s="162">
        <v>11045</v>
      </c>
      <c r="H25" s="584">
        <v>37</v>
      </c>
      <c r="I25" s="162">
        <v>3272</v>
      </c>
    </row>
    <row r="26" spans="2:9" ht="15">
      <c r="B26" s="519">
        <v>38</v>
      </c>
      <c r="C26" s="162">
        <v>13417</v>
      </c>
      <c r="E26" s="584">
        <v>38</v>
      </c>
      <c r="F26" s="162">
        <v>10254</v>
      </c>
      <c r="H26" s="584">
        <v>38</v>
      </c>
      <c r="I26" s="162">
        <v>3163</v>
      </c>
    </row>
    <row r="27" spans="2:9" ht="15">
      <c r="B27" s="519">
        <v>39</v>
      </c>
      <c r="C27" s="162">
        <v>13103</v>
      </c>
      <c r="E27" s="584">
        <v>39</v>
      </c>
      <c r="F27" s="162">
        <v>9791</v>
      </c>
      <c r="H27" s="584">
        <v>39</v>
      </c>
      <c r="I27" s="162">
        <v>3312</v>
      </c>
    </row>
    <row r="28" spans="2:9" ht="15">
      <c r="B28" s="519">
        <v>40</v>
      </c>
      <c r="C28" s="162">
        <v>12576</v>
      </c>
      <c r="E28" s="584">
        <v>40</v>
      </c>
      <c r="F28" s="162">
        <v>9176</v>
      </c>
      <c r="H28" s="584">
        <v>40</v>
      </c>
      <c r="I28" s="162">
        <v>3400</v>
      </c>
    </row>
    <row r="29" spans="2:9" ht="15">
      <c r="B29" s="519">
        <v>41</v>
      </c>
      <c r="C29" s="162">
        <v>12143</v>
      </c>
      <c r="E29" s="584">
        <v>41</v>
      </c>
      <c r="F29" s="162">
        <v>8731</v>
      </c>
      <c r="H29" s="584">
        <v>41</v>
      </c>
      <c r="I29" s="162">
        <v>3412</v>
      </c>
    </row>
    <row r="30" spans="2:9" ht="15">
      <c r="B30" s="519">
        <v>42</v>
      </c>
      <c r="C30" s="162">
        <v>11668</v>
      </c>
      <c r="E30" s="584">
        <v>42</v>
      </c>
      <c r="F30" s="162">
        <v>8319</v>
      </c>
      <c r="H30" s="584">
        <v>42</v>
      </c>
      <c r="I30" s="162">
        <v>3349</v>
      </c>
    </row>
    <row r="31" spans="2:9" ht="15">
      <c r="B31" s="519">
        <v>43</v>
      </c>
      <c r="C31" s="162">
        <v>10916</v>
      </c>
      <c r="E31" s="584">
        <v>43</v>
      </c>
      <c r="F31" s="162">
        <v>7682</v>
      </c>
      <c r="H31" s="584">
        <v>43</v>
      </c>
      <c r="I31" s="162">
        <v>3234</v>
      </c>
    </row>
    <row r="32" spans="2:9" ht="15">
      <c r="B32" s="519">
        <v>44</v>
      </c>
      <c r="C32" s="162">
        <v>10856</v>
      </c>
      <c r="E32" s="584">
        <v>44</v>
      </c>
      <c r="F32" s="162">
        <v>7560</v>
      </c>
      <c r="H32" s="584">
        <v>44</v>
      </c>
      <c r="I32" s="162">
        <v>3296</v>
      </c>
    </row>
    <row r="33" spans="2:9" ht="15">
      <c r="B33" s="519">
        <v>45</v>
      </c>
      <c r="C33" s="162">
        <v>10322</v>
      </c>
      <c r="E33" s="584">
        <v>45</v>
      </c>
      <c r="F33" s="162">
        <v>7067</v>
      </c>
      <c r="H33" s="584">
        <v>45</v>
      </c>
      <c r="I33" s="162">
        <v>3255</v>
      </c>
    </row>
    <row r="34" spans="2:9" ht="15">
      <c r="B34" s="519">
        <v>46</v>
      </c>
      <c r="C34" s="162">
        <v>9738</v>
      </c>
      <c r="E34" s="584">
        <v>46</v>
      </c>
      <c r="F34" s="162">
        <v>6634</v>
      </c>
      <c r="H34" s="584">
        <v>46</v>
      </c>
      <c r="I34" s="162">
        <v>3104</v>
      </c>
    </row>
    <row r="35" spans="2:9" ht="15">
      <c r="B35" s="519">
        <v>47</v>
      </c>
      <c r="C35" s="162">
        <v>9183</v>
      </c>
      <c r="E35" s="584">
        <v>47</v>
      </c>
      <c r="F35" s="162">
        <v>6215</v>
      </c>
      <c r="H35" s="584">
        <v>47</v>
      </c>
      <c r="I35" s="162">
        <v>2968</v>
      </c>
    </row>
    <row r="36" spans="2:9" ht="15">
      <c r="B36" s="519">
        <v>48</v>
      </c>
      <c r="C36" s="162">
        <v>8747</v>
      </c>
      <c r="E36" s="584">
        <v>48</v>
      </c>
      <c r="F36" s="162">
        <v>5889</v>
      </c>
      <c r="H36" s="584">
        <v>48</v>
      </c>
      <c r="I36" s="162">
        <v>2858</v>
      </c>
    </row>
    <row r="37" spans="2:9" ht="15">
      <c r="B37" s="519">
        <v>49</v>
      </c>
      <c r="C37" s="162">
        <v>8179</v>
      </c>
      <c r="E37" s="584">
        <v>49</v>
      </c>
      <c r="F37" s="162">
        <v>5575</v>
      </c>
      <c r="H37" s="584">
        <v>49</v>
      </c>
      <c r="I37" s="162">
        <v>2604</v>
      </c>
    </row>
    <row r="38" spans="2:9" ht="15">
      <c r="B38" s="519">
        <v>50</v>
      </c>
      <c r="C38" s="162">
        <v>7417</v>
      </c>
      <c r="E38" s="584">
        <v>50</v>
      </c>
      <c r="F38" s="162">
        <v>5159</v>
      </c>
      <c r="H38" s="584">
        <v>50</v>
      </c>
      <c r="I38" s="162">
        <v>2258</v>
      </c>
    </row>
    <row r="39" spans="2:9" ht="15">
      <c r="B39" s="519">
        <v>51</v>
      </c>
      <c r="C39" s="162">
        <v>6915</v>
      </c>
      <c r="E39" s="584">
        <v>51</v>
      </c>
      <c r="F39" s="162">
        <v>4951</v>
      </c>
      <c r="H39" s="584">
        <v>51</v>
      </c>
      <c r="I39" s="162">
        <v>1964</v>
      </c>
    </row>
    <row r="40" spans="2:9" ht="15">
      <c r="B40" s="519">
        <v>52</v>
      </c>
      <c r="C40" s="162">
        <v>6182</v>
      </c>
      <c r="E40" s="584">
        <v>52</v>
      </c>
      <c r="F40" s="162">
        <v>4495</v>
      </c>
      <c r="H40" s="584">
        <v>52</v>
      </c>
      <c r="I40" s="162">
        <v>1687</v>
      </c>
    </row>
    <row r="41" spans="2:9" ht="15">
      <c r="B41" s="519">
        <v>53</v>
      </c>
      <c r="C41" s="162">
        <v>5611</v>
      </c>
      <c r="E41" s="584">
        <v>53</v>
      </c>
      <c r="F41" s="162">
        <v>4124</v>
      </c>
      <c r="H41" s="584">
        <v>53</v>
      </c>
      <c r="I41" s="162">
        <v>1487</v>
      </c>
    </row>
    <row r="42" spans="2:9" ht="15">
      <c r="B42" s="519">
        <v>54</v>
      </c>
      <c r="C42" s="162">
        <v>5121</v>
      </c>
      <c r="E42" s="584">
        <v>54</v>
      </c>
      <c r="F42" s="162">
        <v>3774</v>
      </c>
      <c r="H42" s="584">
        <v>54</v>
      </c>
      <c r="I42" s="162">
        <v>1347</v>
      </c>
    </row>
    <row r="43" spans="2:9" ht="15">
      <c r="B43" s="519">
        <v>55</v>
      </c>
      <c r="C43" s="162">
        <v>4842</v>
      </c>
      <c r="E43" s="584">
        <v>55</v>
      </c>
      <c r="F43" s="162">
        <v>3559</v>
      </c>
      <c r="H43" s="584">
        <v>55</v>
      </c>
      <c r="I43" s="162">
        <v>1283</v>
      </c>
    </row>
    <row r="44" spans="2:9" ht="15">
      <c r="B44" s="519">
        <v>56</v>
      </c>
      <c r="C44" s="162">
        <v>4437</v>
      </c>
      <c r="E44" s="584">
        <v>56</v>
      </c>
      <c r="F44" s="162">
        <v>3294</v>
      </c>
      <c r="H44" s="584">
        <v>56</v>
      </c>
      <c r="I44" s="162">
        <v>1143</v>
      </c>
    </row>
    <row r="45" spans="2:9" ht="15">
      <c r="B45" s="519">
        <v>57</v>
      </c>
      <c r="C45" s="162">
        <v>3959</v>
      </c>
      <c r="E45" s="584">
        <v>57</v>
      </c>
      <c r="F45" s="162">
        <v>3018</v>
      </c>
      <c r="H45" s="584">
        <v>57</v>
      </c>
      <c r="I45" s="162">
        <v>941</v>
      </c>
    </row>
    <row r="46" spans="2:9" ht="15">
      <c r="B46" s="519">
        <v>58</v>
      </c>
      <c r="C46" s="162">
        <v>3896</v>
      </c>
      <c r="E46" s="584">
        <v>58</v>
      </c>
      <c r="F46" s="162">
        <v>2882</v>
      </c>
      <c r="H46" s="584">
        <v>58</v>
      </c>
      <c r="I46" s="162">
        <v>1014</v>
      </c>
    </row>
    <row r="47" spans="2:9" ht="15">
      <c r="B47" s="519">
        <v>59</v>
      </c>
      <c r="C47" s="162">
        <v>3524</v>
      </c>
      <c r="E47" s="584">
        <v>59</v>
      </c>
      <c r="F47" s="162">
        <v>2650</v>
      </c>
      <c r="H47" s="584">
        <v>59</v>
      </c>
      <c r="I47" s="162">
        <v>874</v>
      </c>
    </row>
    <row r="48" spans="2:9" ht="15">
      <c r="B48" s="519">
        <v>60</v>
      </c>
      <c r="C48" s="162">
        <v>3551</v>
      </c>
      <c r="E48" s="584">
        <v>60</v>
      </c>
      <c r="F48" s="162">
        <v>2682</v>
      </c>
      <c r="H48" s="584">
        <v>60</v>
      </c>
      <c r="I48" s="162">
        <v>869</v>
      </c>
    </row>
    <row r="49" spans="2:9" ht="15">
      <c r="B49" s="519">
        <v>61</v>
      </c>
      <c r="C49" s="162">
        <v>3340</v>
      </c>
      <c r="E49" s="584">
        <v>61</v>
      </c>
      <c r="F49" s="162">
        <v>2545</v>
      </c>
      <c r="H49" s="584">
        <v>61</v>
      </c>
      <c r="I49" s="162">
        <v>795</v>
      </c>
    </row>
    <row r="50" spans="2:9" ht="15">
      <c r="B50" s="519">
        <v>62</v>
      </c>
      <c r="C50" s="162">
        <v>2913</v>
      </c>
      <c r="E50" s="584">
        <v>62</v>
      </c>
      <c r="F50" s="162">
        <v>2223</v>
      </c>
      <c r="H50" s="584">
        <v>62</v>
      </c>
      <c r="I50" s="162">
        <v>690</v>
      </c>
    </row>
    <row r="51" spans="2:9" ht="15">
      <c r="B51" s="519">
        <v>63</v>
      </c>
      <c r="C51" s="162">
        <v>2641</v>
      </c>
      <c r="E51" s="584">
        <v>63</v>
      </c>
      <c r="F51" s="162">
        <v>2036</v>
      </c>
      <c r="H51" s="584">
        <v>63</v>
      </c>
      <c r="I51" s="162">
        <v>605</v>
      </c>
    </row>
    <row r="52" spans="2:9" ht="15">
      <c r="B52" s="519">
        <v>64</v>
      </c>
      <c r="C52" s="162">
        <v>2290</v>
      </c>
      <c r="E52" s="584">
        <v>64</v>
      </c>
      <c r="F52" s="162">
        <v>1824</v>
      </c>
      <c r="H52" s="584">
        <v>64</v>
      </c>
      <c r="I52" s="162">
        <v>466</v>
      </c>
    </row>
    <row r="53" spans="2:9" ht="15">
      <c r="B53" s="519" t="s">
        <v>379</v>
      </c>
      <c r="C53" s="162">
        <v>21710</v>
      </c>
      <c r="E53" s="584" t="s">
        <v>379</v>
      </c>
      <c r="F53" s="162">
        <v>16591</v>
      </c>
      <c r="H53" s="584" t="s">
        <v>379</v>
      </c>
      <c r="I53" s="162">
        <v>5119</v>
      </c>
    </row>
    <row r="54" spans="2:9" ht="13.5" thickBot="1">
      <c r="B54" s="518" t="s">
        <v>55</v>
      </c>
      <c r="C54" s="582">
        <v>635233</v>
      </c>
      <c r="E54" s="583" t="s">
        <v>55</v>
      </c>
      <c r="F54" s="582">
        <v>530548</v>
      </c>
      <c r="H54" s="583" t="s">
        <v>55</v>
      </c>
      <c r="I54" s="582">
        <v>104685</v>
      </c>
    </row>
    <row r="55" ht="15">
      <c r="B55" s="3" t="s">
        <v>577</v>
      </c>
    </row>
    <row r="56" spans="2:9" ht="15">
      <c r="B56" s="116" t="s">
        <v>399</v>
      </c>
      <c r="C56" s="263"/>
      <c r="D56" s="263"/>
      <c r="E56" s="263"/>
      <c r="F56" s="263"/>
      <c r="G56" s="263"/>
      <c r="H56" s="263"/>
      <c r="I56" s="263"/>
    </row>
  </sheetData>
  <hyperlinks>
    <hyperlink ref="A2" location="index!A1" display="index"/>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86AE-D9BA-4D18-94C0-B1C11C2798AC}">
  <dimension ref="A1:J27"/>
  <sheetViews>
    <sheetView workbookViewId="0" topLeftCell="A1">
      <selection activeCell="A2" sqref="A2"/>
    </sheetView>
  </sheetViews>
  <sheetFormatPr defaultColWidth="9.140625" defaultRowHeight="15"/>
  <cols>
    <col min="1" max="2" width="9.140625" style="3" customWidth="1"/>
    <col min="3" max="3" width="11.57421875" style="3" customWidth="1"/>
    <col min="4" max="4" width="12.57421875" style="3" customWidth="1"/>
    <col min="5" max="5" width="9.140625" style="3" customWidth="1"/>
    <col min="6" max="6" width="15.140625" style="3" bestFit="1" customWidth="1"/>
    <col min="7" max="7" width="25.57421875" style="3" bestFit="1" customWidth="1"/>
    <col min="8" max="8" width="15.140625" style="3" bestFit="1" customWidth="1"/>
    <col min="9" max="10" width="9.140625" style="3" customWidth="1"/>
    <col min="11" max="11" width="13.421875" style="3" bestFit="1" customWidth="1"/>
    <col min="12" max="16384" width="9.140625" style="3" customWidth="1"/>
  </cols>
  <sheetData>
    <row r="1" ht="15">
      <c r="A1" s="171" t="s">
        <v>164</v>
      </c>
    </row>
    <row r="2" spans="1:4" ht="15">
      <c r="A2" s="409" t="s">
        <v>159</v>
      </c>
      <c r="B2" s="2" t="s">
        <v>388</v>
      </c>
      <c r="C2" s="2"/>
      <c r="D2" s="2"/>
    </row>
    <row r="3" ht="13.5" thickBot="1"/>
    <row r="4" spans="2:4" ht="15">
      <c r="B4" s="502" t="s">
        <v>387</v>
      </c>
      <c r="C4" s="503" t="s">
        <v>386</v>
      </c>
      <c r="D4" s="504" t="s">
        <v>385</v>
      </c>
    </row>
    <row r="5" spans="2:4" ht="15">
      <c r="B5" s="519">
        <v>2023</v>
      </c>
      <c r="C5" s="576">
        <v>25012</v>
      </c>
      <c r="D5" s="575">
        <v>17515</v>
      </c>
    </row>
    <row r="6" spans="2:10" ht="15">
      <c r="B6" s="519">
        <v>2022</v>
      </c>
      <c r="C6" s="576">
        <v>24595</v>
      </c>
      <c r="D6" s="575">
        <v>17262</v>
      </c>
      <c r="J6" s="264"/>
    </row>
    <row r="7" spans="2:4" ht="15">
      <c r="B7" s="519">
        <v>2021</v>
      </c>
      <c r="C7" s="576">
        <v>23915</v>
      </c>
      <c r="D7" s="575">
        <v>17154</v>
      </c>
    </row>
    <row r="8" spans="2:4" ht="15">
      <c r="B8" s="519">
        <v>2020</v>
      </c>
      <c r="C8" s="576">
        <v>23307</v>
      </c>
      <c r="D8" s="575">
        <v>16422</v>
      </c>
    </row>
    <row r="9" spans="2:4" ht="15">
      <c r="B9" s="519">
        <v>2019</v>
      </c>
      <c r="C9" s="576">
        <v>22630</v>
      </c>
      <c r="D9" s="575">
        <v>16125</v>
      </c>
    </row>
    <row r="10" spans="2:4" ht="15">
      <c r="B10" s="519">
        <v>2018</v>
      </c>
      <c r="C10" s="576">
        <v>22065</v>
      </c>
      <c r="D10" s="575">
        <v>15938</v>
      </c>
    </row>
    <row r="11" spans="2:4" ht="15">
      <c r="B11" s="519">
        <v>2017</v>
      </c>
      <c r="C11" s="576">
        <v>21467</v>
      </c>
      <c r="D11" s="575">
        <v>15271</v>
      </c>
    </row>
    <row r="12" spans="2:4" ht="15">
      <c r="B12" s="519">
        <v>2016</v>
      </c>
      <c r="C12" s="576">
        <v>20963</v>
      </c>
      <c r="D12" s="575">
        <v>14904</v>
      </c>
    </row>
    <row r="13" spans="2:4" ht="15">
      <c r="B13" s="519">
        <v>2015</v>
      </c>
      <c r="C13" s="576">
        <v>20371</v>
      </c>
      <c r="D13" s="575">
        <v>14421</v>
      </c>
    </row>
    <row r="14" spans="2:4" ht="15">
      <c r="B14" s="519">
        <v>2014</v>
      </c>
      <c r="C14" s="576">
        <v>19731</v>
      </c>
      <c r="D14" s="575">
        <v>13882</v>
      </c>
    </row>
    <row r="15" spans="2:4" ht="15">
      <c r="B15" s="519">
        <v>2013</v>
      </c>
      <c r="C15" s="576">
        <v>19076</v>
      </c>
      <c r="D15" s="575">
        <v>13307</v>
      </c>
    </row>
    <row r="16" spans="2:4" ht="15">
      <c r="B16" s="519">
        <v>2012</v>
      </c>
      <c r="C16" s="576">
        <v>18494</v>
      </c>
      <c r="D16" s="575">
        <v>12849</v>
      </c>
    </row>
    <row r="17" spans="2:4" ht="15">
      <c r="B17" s="519">
        <v>2011</v>
      </c>
      <c r="C17" s="576">
        <v>17276</v>
      </c>
      <c r="D17" s="575">
        <v>11880</v>
      </c>
    </row>
    <row r="18" spans="2:4" ht="15">
      <c r="B18" s="519">
        <v>2010</v>
      </c>
      <c r="C18" s="576">
        <v>16731</v>
      </c>
      <c r="D18" s="575">
        <v>11399</v>
      </c>
    </row>
    <row r="19" spans="2:4" ht="15">
      <c r="B19" s="519">
        <v>2009</v>
      </c>
      <c r="C19" s="576">
        <v>16213</v>
      </c>
      <c r="D19" s="575">
        <v>11090</v>
      </c>
    </row>
    <row r="20" spans="2:4" ht="13.5" thickBot="1">
      <c r="B20" s="352">
        <v>2008</v>
      </c>
      <c r="C20" s="573">
        <v>16129</v>
      </c>
      <c r="D20" s="572">
        <v>10883</v>
      </c>
    </row>
    <row r="21" ht="15">
      <c r="B21" s="3" t="s">
        <v>577</v>
      </c>
    </row>
    <row r="22" ht="15">
      <c r="B22" s="3" t="s">
        <v>399</v>
      </c>
    </row>
    <row r="25" ht="15">
      <c r="B25" s="2"/>
    </row>
    <row r="26" ht="15">
      <c r="B26" s="2"/>
    </row>
    <row r="27" ht="15">
      <c r="B27" s="2"/>
    </row>
  </sheetData>
  <hyperlinks>
    <hyperlink ref="A2" location="index!A1" display="index"/>
  </hyperlinks>
  <printOptions/>
  <pageMargins left="0.7" right="0.7" top="0.75" bottom="0.75" header="0.3" footer="0.3"/>
  <pageSetup horizontalDpi="600" verticalDpi="600" orientation="landscape" paperSize="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80D0D-23A5-4E18-AC04-59C7E6180A53}">
  <dimension ref="A1:H21"/>
  <sheetViews>
    <sheetView workbookViewId="0" topLeftCell="A1">
      <selection activeCell="A2" sqref="A2"/>
    </sheetView>
  </sheetViews>
  <sheetFormatPr defaultColWidth="9.140625" defaultRowHeight="15"/>
  <cols>
    <col min="2" max="2" width="18.28125" style="0" customWidth="1"/>
    <col min="3" max="3" width="30.28125" style="0" customWidth="1"/>
  </cols>
  <sheetData>
    <row r="1" spans="1:8" ht="17.25" customHeight="1">
      <c r="A1" s="171" t="s">
        <v>164</v>
      </c>
      <c r="H1" s="601"/>
    </row>
    <row r="2" spans="1:2" ht="15.75" thickBot="1">
      <c r="A2" s="409" t="s">
        <v>159</v>
      </c>
      <c r="B2" s="588" t="s">
        <v>398</v>
      </c>
    </row>
    <row r="3" spans="2:6" ht="15">
      <c r="B3" s="600"/>
      <c r="C3" s="599"/>
      <c r="D3" s="598" t="s">
        <v>245</v>
      </c>
      <c r="E3" s="598" t="s">
        <v>90</v>
      </c>
      <c r="F3" s="597" t="s">
        <v>91</v>
      </c>
    </row>
    <row r="4" spans="2:6" ht="15">
      <c r="B4" s="942" t="s">
        <v>397</v>
      </c>
      <c r="C4" s="595" t="s">
        <v>395</v>
      </c>
      <c r="D4" s="594">
        <v>64795</v>
      </c>
      <c r="E4" s="594">
        <v>55014</v>
      </c>
      <c r="F4" s="593">
        <v>36998</v>
      </c>
    </row>
    <row r="5" spans="2:6" ht="15">
      <c r="B5" s="943"/>
      <c r="C5" s="595" t="s">
        <v>394</v>
      </c>
      <c r="D5" s="594">
        <v>91075</v>
      </c>
      <c r="E5" s="594">
        <v>113606</v>
      </c>
      <c r="F5" s="593">
        <v>103053</v>
      </c>
    </row>
    <row r="6" spans="2:6" ht="15">
      <c r="B6" s="943"/>
      <c r="C6" s="595" t="s">
        <v>393</v>
      </c>
      <c r="D6" s="594">
        <v>272785</v>
      </c>
      <c r="E6" s="594">
        <v>268029</v>
      </c>
      <c r="F6" s="593">
        <v>306587</v>
      </c>
    </row>
    <row r="7" spans="2:6" ht="15">
      <c r="B7" s="944"/>
      <c r="C7" s="595" t="s">
        <v>392</v>
      </c>
      <c r="D7" s="594">
        <v>155412</v>
      </c>
      <c r="E7" s="594">
        <v>135780</v>
      </c>
      <c r="F7" s="593">
        <v>130300</v>
      </c>
    </row>
    <row r="8" spans="2:6" ht="15">
      <c r="B8" s="942" t="s">
        <v>396</v>
      </c>
      <c r="C8" s="595" t="s">
        <v>395</v>
      </c>
      <c r="D8" s="596">
        <v>345</v>
      </c>
      <c r="E8" s="594">
        <v>237</v>
      </c>
      <c r="F8" s="593">
        <v>241</v>
      </c>
    </row>
    <row r="9" spans="2:6" ht="15">
      <c r="B9" s="943"/>
      <c r="C9" s="595" t="s">
        <v>394</v>
      </c>
      <c r="D9" s="596">
        <v>821</v>
      </c>
      <c r="E9" s="594">
        <v>628</v>
      </c>
      <c r="F9" s="593">
        <v>848</v>
      </c>
    </row>
    <row r="10" spans="2:6" ht="15">
      <c r="B10" s="943"/>
      <c r="C10" s="595" t="s">
        <v>393</v>
      </c>
      <c r="D10" s="594">
        <v>48633</v>
      </c>
      <c r="E10" s="594">
        <v>40829</v>
      </c>
      <c r="F10" s="593">
        <v>43336</v>
      </c>
    </row>
    <row r="11" spans="2:7" ht="15">
      <c r="B11" s="944"/>
      <c r="C11" s="595" t="s">
        <v>392</v>
      </c>
      <c r="D11" s="594">
        <v>58384</v>
      </c>
      <c r="E11" s="594">
        <v>62689</v>
      </c>
      <c r="F11" s="593">
        <v>64145</v>
      </c>
      <c r="G11" s="587"/>
    </row>
    <row r="12" spans="2:7" ht="15.75" thickBot="1">
      <c r="B12" s="592" t="s">
        <v>55</v>
      </c>
      <c r="C12" s="591"/>
      <c r="D12" s="590">
        <f>SUM(D4:D11)</f>
        <v>692250</v>
      </c>
      <c r="E12" s="590">
        <f>SUM(E4:E11)</f>
        <v>676812</v>
      </c>
      <c r="F12" s="589">
        <f>SUM(F4:F11)</f>
        <v>685508</v>
      </c>
      <c r="G12" s="587"/>
    </row>
    <row r="13" spans="2:7" ht="15">
      <c r="B13" s="588" t="s">
        <v>578</v>
      </c>
      <c r="C13" s="143"/>
      <c r="D13" s="143"/>
      <c r="E13" s="143"/>
      <c r="F13" s="143"/>
      <c r="G13" s="143"/>
    </row>
    <row r="14" spans="2:7" ht="15">
      <c r="B14" s="116" t="s">
        <v>399</v>
      </c>
      <c r="C14" s="143"/>
      <c r="D14" s="143"/>
      <c r="E14" s="143"/>
      <c r="F14" s="143"/>
      <c r="G14" s="143"/>
    </row>
    <row r="15" spans="2:7" ht="15">
      <c r="B15" s="588" t="s">
        <v>270</v>
      </c>
      <c r="C15" s="143"/>
      <c r="D15" s="143"/>
      <c r="E15" s="143"/>
      <c r="F15" s="143"/>
      <c r="G15" s="143"/>
    </row>
    <row r="16" spans="2:7" ht="15">
      <c r="B16" s="143" t="s">
        <v>391</v>
      </c>
      <c r="C16" s="143"/>
      <c r="D16" s="143"/>
      <c r="E16" s="143"/>
      <c r="F16" s="143"/>
      <c r="G16" s="143"/>
    </row>
    <row r="17" spans="2:7" ht="15">
      <c r="B17" s="143" t="s">
        <v>390</v>
      </c>
      <c r="C17" s="143"/>
      <c r="D17" s="143"/>
      <c r="E17" s="143"/>
      <c r="F17" s="143"/>
      <c r="G17" s="143"/>
    </row>
    <row r="18" spans="2:7" ht="15">
      <c r="B18" s="143" t="s">
        <v>389</v>
      </c>
      <c r="C18" s="143"/>
      <c r="D18" s="143"/>
      <c r="E18" s="143"/>
      <c r="F18" s="143"/>
      <c r="G18" s="143"/>
    </row>
    <row r="19" spans="2:7" ht="15">
      <c r="B19" s="627" t="s">
        <v>415</v>
      </c>
      <c r="C19" s="588"/>
      <c r="D19" s="587"/>
      <c r="E19" s="587"/>
      <c r="F19" s="587"/>
      <c r="G19" s="587"/>
    </row>
    <row r="21" ht="15">
      <c r="B21" s="3"/>
    </row>
    <row r="23" ht="15" customHeight="1"/>
    <row r="27" ht="15" customHeight="1"/>
  </sheetData>
  <mergeCells count="2">
    <mergeCell ref="B4:B7"/>
    <mergeCell ref="B8:B11"/>
  </mergeCells>
  <hyperlinks>
    <hyperlink ref="A2" location="index!A1" display="index"/>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9DB5-D7F4-4F6F-B55C-E5E62CBE6B25}">
  <dimension ref="A1:G28"/>
  <sheetViews>
    <sheetView workbookViewId="0" topLeftCell="A1">
      <selection activeCell="A2" sqref="A2"/>
    </sheetView>
  </sheetViews>
  <sheetFormatPr defaultColWidth="9.140625" defaultRowHeight="15"/>
  <cols>
    <col min="1" max="1" width="9.140625" style="3" customWidth="1"/>
    <col min="2" max="2" width="21.421875" style="3" customWidth="1"/>
    <col min="3" max="3" width="10.57421875" style="3" bestFit="1" customWidth="1"/>
    <col min="4" max="4" width="9.8515625" style="3" customWidth="1"/>
    <col min="5" max="5" width="17.28125" style="3" bestFit="1" customWidth="1"/>
    <col min="6" max="6" width="26.28125" style="3" bestFit="1" customWidth="1"/>
    <col min="7" max="7" width="23.28125" style="3" bestFit="1" customWidth="1"/>
    <col min="8" max="12" width="9.140625" style="3" customWidth="1"/>
    <col min="13" max="13" width="13.28125" style="3" bestFit="1" customWidth="1"/>
    <col min="14" max="16384" width="9.140625" style="3" customWidth="1"/>
  </cols>
  <sheetData>
    <row r="1" ht="15">
      <c r="A1" s="409" t="s">
        <v>159</v>
      </c>
    </row>
    <row r="2" spans="1:4" ht="15">
      <c r="A2" s="2"/>
      <c r="B2" s="2" t="s">
        <v>572</v>
      </c>
      <c r="C2" s="2"/>
      <c r="D2" s="2"/>
    </row>
    <row r="3" ht="13.5" thickBot="1"/>
    <row r="4" spans="2:7" ht="15">
      <c r="B4" s="771" t="s">
        <v>571</v>
      </c>
      <c r="C4" s="772" t="s">
        <v>439</v>
      </c>
      <c r="D4" s="772" t="s">
        <v>438</v>
      </c>
      <c r="E4" s="772" t="s">
        <v>440</v>
      </c>
      <c r="F4" s="772" t="s">
        <v>439</v>
      </c>
      <c r="G4" s="773" t="s">
        <v>438</v>
      </c>
    </row>
    <row r="5" spans="2:7" ht="15">
      <c r="B5" s="519" t="s">
        <v>574</v>
      </c>
      <c r="C5" s="163">
        <v>39</v>
      </c>
      <c r="D5" s="163">
        <v>2</v>
      </c>
      <c r="E5" s="163">
        <v>41</v>
      </c>
      <c r="F5" s="510">
        <f>+C5/C$26</f>
        <v>7.362088265775162E-05</v>
      </c>
      <c r="G5" s="509">
        <f>+D5/D$26</f>
        <v>1.9104568857642305E-05</v>
      </c>
    </row>
    <row r="6" spans="2:7" ht="15">
      <c r="B6" s="519" t="s">
        <v>575</v>
      </c>
      <c r="C6" s="163">
        <v>38175</v>
      </c>
      <c r="D6" s="163">
        <v>3802</v>
      </c>
      <c r="E6" s="163">
        <v>41977</v>
      </c>
      <c r="F6" s="510"/>
      <c r="G6" s="509"/>
    </row>
    <row r="7" spans="2:7" ht="15">
      <c r="B7" s="519" t="s">
        <v>570</v>
      </c>
      <c r="C7" s="163">
        <v>36544</v>
      </c>
      <c r="D7" s="163">
        <v>4093</v>
      </c>
      <c r="E7" s="163">
        <v>40637</v>
      </c>
      <c r="F7" s="510">
        <f aca="true" t="shared" si="0" ref="F7:F26">+C7/C$26</f>
        <v>0.06898465476525321</v>
      </c>
      <c r="G7" s="509">
        <f aca="true" t="shared" si="1" ref="G7:G26">+D7/D$26</f>
        <v>0.03909750016716498</v>
      </c>
    </row>
    <row r="8" spans="2:7" ht="15">
      <c r="B8" s="519" t="s">
        <v>569</v>
      </c>
      <c r="C8" s="163">
        <v>38559</v>
      </c>
      <c r="D8" s="163">
        <v>4731</v>
      </c>
      <c r="E8" s="163">
        <v>43290</v>
      </c>
      <c r="F8" s="510">
        <f t="shared" si="0"/>
        <v>0.07278840036923705</v>
      </c>
      <c r="G8" s="509">
        <f t="shared" si="1"/>
        <v>0.04519185763275287</v>
      </c>
    </row>
    <row r="9" spans="2:7" ht="15">
      <c r="B9" s="519" t="s">
        <v>568</v>
      </c>
      <c r="C9" s="163">
        <v>35884</v>
      </c>
      <c r="D9" s="163">
        <v>4941</v>
      </c>
      <c r="E9" s="163">
        <v>40825</v>
      </c>
      <c r="F9" s="510">
        <f t="shared" si="0"/>
        <v>0.06773876290489125</v>
      </c>
      <c r="G9" s="509">
        <f t="shared" si="1"/>
        <v>0.04719783736280531</v>
      </c>
    </row>
    <row r="10" spans="2:7" ht="15">
      <c r="B10" s="519" t="s">
        <v>567</v>
      </c>
      <c r="C10" s="163">
        <v>33668</v>
      </c>
      <c r="D10" s="163">
        <v>4930</v>
      </c>
      <c r="E10" s="163">
        <v>38598</v>
      </c>
      <c r="F10" s="510">
        <f t="shared" si="0"/>
        <v>0.06355558659797901</v>
      </c>
      <c r="G10" s="509">
        <f t="shared" si="1"/>
        <v>0.04709276223408828</v>
      </c>
    </row>
    <row r="11" spans="2:7" ht="15">
      <c r="B11" s="519" t="s">
        <v>566</v>
      </c>
      <c r="C11" s="163">
        <v>65935</v>
      </c>
      <c r="D11" s="163">
        <v>12081</v>
      </c>
      <c r="E11" s="163">
        <v>78016</v>
      </c>
      <c r="F11" s="510">
        <f t="shared" si="0"/>
        <v>0.12446648456509879</v>
      </c>
      <c r="G11" s="509">
        <f t="shared" si="1"/>
        <v>0.11540114818458834</v>
      </c>
    </row>
    <row r="12" spans="2:7" ht="15">
      <c r="B12" s="519" t="s">
        <v>565</v>
      </c>
      <c r="C12" s="163">
        <v>53614</v>
      </c>
      <c r="D12" s="163">
        <v>10304</v>
      </c>
      <c r="E12" s="163">
        <v>63918</v>
      </c>
      <c r="F12" s="510">
        <f t="shared" si="0"/>
        <v>0.10120794879006911</v>
      </c>
      <c r="G12" s="509">
        <f t="shared" si="1"/>
        <v>0.09842673875457315</v>
      </c>
    </row>
    <row r="13" spans="2:7" ht="15">
      <c r="B13" s="519" t="s">
        <v>564</v>
      </c>
      <c r="C13" s="163">
        <v>45433</v>
      </c>
      <c r="D13" s="163">
        <v>8829</v>
      </c>
      <c r="E13" s="163">
        <v>54262</v>
      </c>
      <c r="F13" s="510">
        <f t="shared" si="0"/>
        <v>0.08576455286640075</v>
      </c>
      <c r="G13" s="509">
        <f t="shared" si="1"/>
        <v>0.08433711922206195</v>
      </c>
    </row>
    <row r="14" spans="2:7" ht="15">
      <c r="B14" s="519" t="s">
        <v>563</v>
      </c>
      <c r="C14" s="163">
        <v>36108</v>
      </c>
      <c r="D14" s="163">
        <v>7700</v>
      </c>
      <c r="E14" s="163">
        <v>43808</v>
      </c>
      <c r="F14" s="510">
        <f t="shared" si="0"/>
        <v>0.06816161105143835</v>
      </c>
      <c r="G14" s="509">
        <f t="shared" si="1"/>
        <v>0.07355259010192287</v>
      </c>
    </row>
    <row r="15" spans="2:7" ht="15">
      <c r="B15" s="519" t="s">
        <v>562</v>
      </c>
      <c r="C15" s="163">
        <v>28891</v>
      </c>
      <c r="D15" s="163">
        <v>6397</v>
      </c>
      <c r="E15" s="163">
        <v>35288</v>
      </c>
      <c r="F15" s="510">
        <f t="shared" si="0"/>
        <v>0.05453797232987441</v>
      </c>
      <c r="G15" s="509">
        <f t="shared" si="1"/>
        <v>0.06110596349116891</v>
      </c>
    </row>
    <row r="16" spans="2:7" ht="15">
      <c r="B16" s="519" t="s">
        <v>561</v>
      </c>
      <c r="C16" s="163">
        <v>23938</v>
      </c>
      <c r="D16" s="163">
        <v>5349</v>
      </c>
      <c r="E16" s="163">
        <v>29287</v>
      </c>
      <c r="F16" s="510">
        <f t="shared" si="0"/>
        <v>0.04518812023233996</v>
      </c>
      <c r="G16" s="509">
        <f t="shared" si="1"/>
        <v>0.05109516940976434</v>
      </c>
    </row>
    <row r="17" spans="2:7" ht="15">
      <c r="B17" s="519" t="s">
        <v>560</v>
      </c>
      <c r="C17" s="163">
        <v>19865</v>
      </c>
      <c r="D17" s="163">
        <v>4493</v>
      </c>
      <c r="E17" s="163">
        <v>24358</v>
      </c>
      <c r="F17" s="510">
        <f t="shared" si="0"/>
        <v>0.037499457281954765</v>
      </c>
      <c r="G17" s="509">
        <f t="shared" si="1"/>
        <v>0.04291841393869344</v>
      </c>
    </row>
    <row r="18" spans="2:7" ht="15">
      <c r="B18" s="519" t="s">
        <v>559</v>
      </c>
      <c r="C18" s="163">
        <v>15181</v>
      </c>
      <c r="D18" s="163">
        <v>3662</v>
      </c>
      <c r="E18" s="163">
        <v>18843</v>
      </c>
      <c r="F18" s="510">
        <f t="shared" si="0"/>
        <v>0.028657400503264804</v>
      </c>
      <c r="G18" s="509">
        <f t="shared" si="1"/>
        <v>0.03498046557834306</v>
      </c>
    </row>
    <row r="19" spans="2:7" ht="15">
      <c r="B19" s="519" t="s">
        <v>558</v>
      </c>
      <c r="C19" s="163">
        <v>11911</v>
      </c>
      <c r="D19" s="163">
        <v>2959</v>
      </c>
      <c r="E19" s="163">
        <v>14870</v>
      </c>
      <c r="F19" s="510">
        <f t="shared" si="0"/>
        <v>0.022484572649653322</v>
      </c>
      <c r="G19" s="509">
        <f t="shared" si="1"/>
        <v>0.02826520962488179</v>
      </c>
    </row>
    <row r="20" spans="2:7" ht="15">
      <c r="B20" s="519" t="s">
        <v>557</v>
      </c>
      <c r="C20" s="163">
        <v>9860</v>
      </c>
      <c r="D20" s="163">
        <v>2596</v>
      </c>
      <c r="E20" s="163">
        <v>12456</v>
      </c>
      <c r="F20" s="510">
        <f t="shared" si="0"/>
        <v>0.018612869307831563</v>
      </c>
      <c r="G20" s="509">
        <f t="shared" si="1"/>
        <v>0.02479773037721971</v>
      </c>
    </row>
    <row r="21" spans="2:7" ht="15">
      <c r="B21" s="519" t="s">
        <v>556</v>
      </c>
      <c r="C21" s="163">
        <v>22133</v>
      </c>
      <c r="D21" s="163">
        <v>7542</v>
      </c>
      <c r="E21" s="163">
        <v>29675</v>
      </c>
      <c r="F21" s="510">
        <f t="shared" si="0"/>
        <v>0.04178079476574401</v>
      </c>
      <c r="G21" s="509">
        <f t="shared" si="1"/>
        <v>0.07204332916216913</v>
      </c>
    </row>
    <row r="22" spans="2:7" ht="15">
      <c r="B22" s="519" t="s">
        <v>555</v>
      </c>
      <c r="C22" s="163">
        <v>8263</v>
      </c>
      <c r="D22" s="163">
        <v>3855</v>
      </c>
      <c r="E22" s="163">
        <v>12118</v>
      </c>
      <c r="F22" s="510">
        <f t="shared" si="0"/>
        <v>0.015598188548743631</v>
      </c>
      <c r="G22" s="509">
        <f t="shared" si="1"/>
        <v>0.03682405647310554</v>
      </c>
    </row>
    <row r="23" spans="2:7" ht="15">
      <c r="B23" s="519" t="s">
        <v>554</v>
      </c>
      <c r="C23" s="163">
        <v>3281</v>
      </c>
      <c r="D23" s="163">
        <v>2356</v>
      </c>
      <c r="E23" s="163">
        <v>5637</v>
      </c>
      <c r="F23" s="510">
        <f t="shared" si="0"/>
        <v>0.006193592717950848</v>
      </c>
      <c r="G23" s="509">
        <f t="shared" si="1"/>
        <v>0.022505182114302635</v>
      </c>
    </row>
    <row r="24" spans="2:7" ht="15">
      <c r="B24" s="519" t="s">
        <v>553</v>
      </c>
      <c r="C24" s="163">
        <v>1409</v>
      </c>
      <c r="D24" s="163">
        <v>1527</v>
      </c>
      <c r="E24" s="163">
        <v>2936</v>
      </c>
      <c r="F24" s="510">
        <f t="shared" si="0"/>
        <v>0.00265979035037877</v>
      </c>
      <c r="G24" s="509">
        <f t="shared" si="1"/>
        <v>0.0145863383228099</v>
      </c>
    </row>
    <row r="25" spans="2:7" ht="15">
      <c r="B25" s="519" t="s">
        <v>552</v>
      </c>
      <c r="C25" s="163">
        <v>1050</v>
      </c>
      <c r="D25" s="163">
        <v>2538</v>
      </c>
      <c r="E25" s="163">
        <v>3588</v>
      </c>
      <c r="F25" s="510">
        <f t="shared" si="0"/>
        <v>0.0019821006869394668</v>
      </c>
      <c r="G25" s="509">
        <f t="shared" si="1"/>
        <v>0.024243697880348084</v>
      </c>
    </row>
    <row r="26" spans="2:7" ht="13.5" thickBot="1">
      <c r="B26" s="518" t="s">
        <v>55</v>
      </c>
      <c r="C26" s="811">
        <v>529741</v>
      </c>
      <c r="D26" s="811">
        <v>104687</v>
      </c>
      <c r="E26" s="811">
        <v>634428</v>
      </c>
      <c r="F26" s="810">
        <f t="shared" si="0"/>
        <v>1</v>
      </c>
      <c r="G26" s="809">
        <f t="shared" si="1"/>
        <v>1</v>
      </c>
    </row>
    <row r="27" ht="15">
      <c r="B27" s="3" t="s">
        <v>579</v>
      </c>
    </row>
    <row r="28" ht="15">
      <c r="B28" s="116" t="s">
        <v>576</v>
      </c>
    </row>
  </sheetData>
  <hyperlinks>
    <hyperlink ref="A1" location="index!A1" display="index"/>
  </hyperlinks>
  <printOptions/>
  <pageMargins left="0.7" right="0.7" top="0.75" bottom="0.75" header="0.3" footer="0.3"/>
  <pageSetup horizontalDpi="600" verticalDpi="600" orientation="landscape" paperSize="8"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42619-707E-44CB-8174-05CC47972BE7}">
  <dimension ref="A1:L16"/>
  <sheetViews>
    <sheetView workbookViewId="0" topLeftCell="A1">
      <selection activeCell="E15" sqref="E15"/>
    </sheetView>
  </sheetViews>
  <sheetFormatPr defaultColWidth="10.57421875" defaultRowHeight="15"/>
  <cols>
    <col min="1" max="1" width="9.8515625" style="581" customWidth="1"/>
    <col min="2" max="10" width="10.57421875" style="581" customWidth="1"/>
    <col min="11" max="11" width="13.140625" style="581" bestFit="1" customWidth="1"/>
    <col min="12" max="16384" width="10.57421875" style="581" customWidth="1"/>
  </cols>
  <sheetData>
    <row r="1" ht="15">
      <c r="A1" s="409" t="s">
        <v>159</v>
      </c>
    </row>
    <row r="2" spans="1:3" ht="15">
      <c r="A2" s="693"/>
      <c r="B2" s="693" t="s">
        <v>451</v>
      </c>
      <c r="C2" s="693"/>
    </row>
    <row r="3" ht="13.5" thickBot="1">
      <c r="B3" s="692"/>
    </row>
    <row r="4" spans="2:6" ht="13.5" customHeight="1">
      <c r="B4" s="947" t="s">
        <v>450</v>
      </c>
      <c r="C4" s="948"/>
      <c r="D4" s="691" t="s">
        <v>90</v>
      </c>
      <c r="E4" s="690" t="s">
        <v>91</v>
      </c>
      <c r="F4" s="690" t="s">
        <v>93</v>
      </c>
    </row>
    <row r="5" spans="2:6" ht="13.5" customHeight="1">
      <c r="B5" s="949"/>
      <c r="C5" s="950"/>
      <c r="D5" s="951" t="s">
        <v>246</v>
      </c>
      <c r="E5" s="952"/>
      <c r="F5" s="953"/>
    </row>
    <row r="6" spans="2:6" ht="13.5" customHeight="1">
      <c r="B6" s="949" t="s">
        <v>448</v>
      </c>
      <c r="C6" s="950"/>
      <c r="D6" s="833">
        <v>1067.8</v>
      </c>
      <c r="E6" s="833">
        <v>1194.8</v>
      </c>
      <c r="F6" s="834">
        <v>1247.5</v>
      </c>
    </row>
    <row r="7" spans="2:6" ht="13.5" customHeight="1">
      <c r="B7" s="949" t="s">
        <v>447</v>
      </c>
      <c r="C7" s="950"/>
      <c r="D7" s="833">
        <v>427</v>
      </c>
      <c r="E7" s="833">
        <v>409.8</v>
      </c>
      <c r="F7" s="834">
        <v>386</v>
      </c>
    </row>
    <row r="8" spans="2:12" ht="13.5" customHeight="1">
      <c r="B8" s="954" t="s">
        <v>55</v>
      </c>
      <c r="C8" s="955"/>
      <c r="D8" s="835">
        <v>1494.7</v>
      </c>
      <c r="E8" s="836">
        <v>1604.7</v>
      </c>
      <c r="F8" s="837">
        <v>1633.5</v>
      </c>
      <c r="L8" s="689"/>
    </row>
    <row r="9" spans="2:6" ht="13.5" customHeight="1">
      <c r="B9" s="949"/>
      <c r="C9" s="950"/>
      <c r="D9" s="951" t="s">
        <v>449</v>
      </c>
      <c r="E9" s="952"/>
      <c r="F9" s="953"/>
    </row>
    <row r="10" spans="2:6" ht="13.5" customHeight="1">
      <c r="B10" s="949" t="s">
        <v>448</v>
      </c>
      <c r="C10" s="950"/>
      <c r="D10" s="838">
        <v>-2.3</v>
      </c>
      <c r="E10" s="838">
        <v>11.9</v>
      </c>
      <c r="F10" s="839">
        <v>4.4</v>
      </c>
    </row>
    <row r="11" spans="2:6" ht="13.5" customHeight="1">
      <c r="B11" s="949" t="s">
        <v>447</v>
      </c>
      <c r="C11" s="950"/>
      <c r="D11" s="838">
        <v>11.1</v>
      </c>
      <c r="E11" s="840">
        <v>-4</v>
      </c>
      <c r="F11" s="839">
        <v>-5.8</v>
      </c>
    </row>
    <row r="12" spans="2:7" ht="13.5" customHeight="1" thickBot="1">
      <c r="B12" s="945" t="s">
        <v>55</v>
      </c>
      <c r="C12" s="946"/>
      <c r="D12" s="841">
        <v>1.2</v>
      </c>
      <c r="E12" s="841">
        <v>7.3</v>
      </c>
      <c r="F12" s="842">
        <v>1.8</v>
      </c>
      <c r="G12" s="688"/>
    </row>
    <row r="13" spans="2:5" ht="13.5" customHeight="1">
      <c r="B13" s="687" t="s">
        <v>580</v>
      </c>
      <c r="C13" s="685"/>
      <c r="E13" s="686"/>
    </row>
    <row r="14" spans="2:3" ht="13.5" customHeight="1">
      <c r="B14" s="3" t="s">
        <v>475</v>
      </c>
      <c r="C14" s="685"/>
    </row>
    <row r="15" ht="13.5" customHeight="1">
      <c r="B15" s="588" t="s">
        <v>270</v>
      </c>
    </row>
    <row r="16" ht="15">
      <c r="B16" s="581" t="s">
        <v>446</v>
      </c>
    </row>
  </sheetData>
  <mergeCells count="11">
    <mergeCell ref="B12:C12"/>
    <mergeCell ref="B4:C4"/>
    <mergeCell ref="B5:C5"/>
    <mergeCell ref="D5:F5"/>
    <mergeCell ref="B6:C6"/>
    <mergeCell ref="B7:C7"/>
    <mergeCell ref="B8:C8"/>
    <mergeCell ref="B9:C9"/>
    <mergeCell ref="D9:F9"/>
    <mergeCell ref="B10:C10"/>
    <mergeCell ref="B11:C11"/>
  </mergeCells>
  <hyperlinks>
    <hyperlink ref="A1" location="index!A1" display="index"/>
  </hyperlinks>
  <printOptions/>
  <pageMargins left="0.7" right="0.7" top="0.75" bottom="0.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F43E-D1C2-448E-8074-692B536466D6}">
  <dimension ref="A1:E20"/>
  <sheetViews>
    <sheetView workbookViewId="0" topLeftCell="A1">
      <selection activeCell="C22" sqref="C22"/>
    </sheetView>
  </sheetViews>
  <sheetFormatPr defaultColWidth="9.140625" defaultRowHeight="15"/>
  <cols>
    <col min="1" max="1" width="9.140625" style="3" customWidth="1"/>
    <col min="2" max="2" width="80.7109375" style="3" customWidth="1"/>
    <col min="3" max="4" width="11.140625" style="3" customWidth="1"/>
    <col min="5" max="5" width="11.8515625" style="3" customWidth="1"/>
    <col min="6" max="16384" width="9.140625" style="3" customWidth="1"/>
  </cols>
  <sheetData>
    <row r="1" ht="15">
      <c r="A1" s="409" t="s">
        <v>159</v>
      </c>
    </row>
    <row r="2" spans="1:4" ht="15">
      <c r="A2" s="2"/>
      <c r="B2" s="693" t="s">
        <v>621</v>
      </c>
      <c r="C2" s="692"/>
      <c r="D2" s="692"/>
    </row>
    <row r="3" ht="13.5" thickBot="1"/>
    <row r="4" spans="2:5" ht="25.5">
      <c r="B4" s="500" t="s">
        <v>459</v>
      </c>
      <c r="C4" s="501" t="s">
        <v>91</v>
      </c>
      <c r="D4" s="701" t="s">
        <v>93</v>
      </c>
      <c r="E4" s="499" t="s">
        <v>476</v>
      </c>
    </row>
    <row r="5" spans="2:5" ht="15">
      <c r="B5" s="620" t="s">
        <v>458</v>
      </c>
      <c r="C5" s="304"/>
      <c r="D5" s="357"/>
      <c r="E5" s="700"/>
    </row>
    <row r="6" spans="2:5" ht="12.75">
      <c r="B6" s="519" t="s">
        <v>455</v>
      </c>
      <c r="C6" s="698">
        <v>152.4</v>
      </c>
      <c r="D6" s="698">
        <v>168.1</v>
      </c>
      <c r="E6" s="697">
        <v>0.103</v>
      </c>
    </row>
    <row r="7" spans="2:5" ht="12.75">
      <c r="B7" s="519" t="s">
        <v>454</v>
      </c>
      <c r="C7" s="699">
        <v>29120</v>
      </c>
      <c r="D7" s="699">
        <v>30037</v>
      </c>
      <c r="E7" s="697">
        <v>0.031</v>
      </c>
    </row>
    <row r="8" spans="2:5" ht="15">
      <c r="B8" s="519" t="s">
        <v>453</v>
      </c>
      <c r="C8" s="698">
        <v>5233</v>
      </c>
      <c r="D8" s="698">
        <v>5596.5</v>
      </c>
      <c r="E8" s="697">
        <v>0.069</v>
      </c>
    </row>
    <row r="9" spans="2:5" ht="15">
      <c r="B9" s="620" t="s">
        <v>457</v>
      </c>
      <c r="C9" s="843"/>
      <c r="D9" s="844"/>
      <c r="E9" s="697"/>
    </row>
    <row r="10" spans="2:5" ht="15">
      <c r="B10" s="519" t="s">
        <v>455</v>
      </c>
      <c r="C10" s="698">
        <v>1870.3</v>
      </c>
      <c r="D10" s="698">
        <v>2042.7</v>
      </c>
      <c r="E10" s="697">
        <v>0.092</v>
      </c>
    </row>
    <row r="11" spans="2:5" ht="12.75">
      <c r="B11" s="519" t="s">
        <v>454</v>
      </c>
      <c r="C11" s="699">
        <v>77492</v>
      </c>
      <c r="D11" s="699">
        <v>77048</v>
      </c>
      <c r="E11" s="697">
        <v>-0.006</v>
      </c>
    </row>
    <row r="12" spans="2:5" ht="12.75">
      <c r="B12" s="519" t="s">
        <v>453</v>
      </c>
      <c r="C12" s="698">
        <v>24135.7</v>
      </c>
      <c r="D12" s="698">
        <v>26512.5</v>
      </c>
      <c r="E12" s="697">
        <v>0.098</v>
      </c>
    </row>
    <row r="13" spans="2:5" ht="12.75">
      <c r="B13" s="620" t="s">
        <v>456</v>
      </c>
      <c r="C13" s="845"/>
      <c r="D13" s="846"/>
      <c r="E13" s="697"/>
    </row>
    <row r="14" spans="2:5" ht="12.75">
      <c r="B14" s="519" t="s">
        <v>455</v>
      </c>
      <c r="C14" s="696">
        <v>2022.7</v>
      </c>
      <c r="D14" s="696">
        <v>2210.8</v>
      </c>
      <c r="E14" s="694">
        <v>0.093</v>
      </c>
    </row>
    <row r="15" spans="2:5" ht="15">
      <c r="B15" s="519" t="s">
        <v>454</v>
      </c>
      <c r="C15" s="695">
        <v>106612</v>
      </c>
      <c r="D15" s="695">
        <v>107085</v>
      </c>
      <c r="E15" s="694">
        <v>0.004</v>
      </c>
    </row>
    <row r="16" spans="2:5" ht="13.5" thickBot="1">
      <c r="B16" s="352" t="s">
        <v>453</v>
      </c>
      <c r="C16" s="713">
        <v>18972.6</v>
      </c>
      <c r="D16" s="713">
        <v>20645.6</v>
      </c>
      <c r="E16" s="714">
        <v>0.088</v>
      </c>
    </row>
    <row r="17" spans="2:5" ht="15">
      <c r="B17" s="3" t="s">
        <v>592</v>
      </c>
      <c r="E17" s="264"/>
    </row>
    <row r="18" spans="2:5" ht="15">
      <c r="B18" s="3" t="s">
        <v>477</v>
      </c>
      <c r="E18" s="264"/>
    </row>
    <row r="19" ht="15">
      <c r="B19" s="2" t="s">
        <v>190</v>
      </c>
    </row>
    <row r="20" ht="15">
      <c r="B20" s="3" t="s">
        <v>452</v>
      </c>
    </row>
  </sheetData>
  <hyperlinks>
    <hyperlink ref="A1" location="index!A1" display="index"/>
  </hyperlinks>
  <printOptions/>
  <pageMargins left="0.7" right="0.7" top="0.75" bottom="0.75" header="0.3" footer="0.3"/>
  <pageSetup horizontalDpi="600" verticalDpi="600" orientation="landscape" paperSize="9"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4BA6C-D8E5-4866-97FB-7F638DA96C3A}">
  <dimension ref="A1:H18"/>
  <sheetViews>
    <sheetView workbookViewId="0" topLeftCell="A1">
      <selection activeCell="A2" sqref="A2"/>
    </sheetView>
  </sheetViews>
  <sheetFormatPr defaultColWidth="9.140625" defaultRowHeight="15"/>
  <cols>
    <col min="1" max="1" width="9.140625" style="3" customWidth="1"/>
    <col min="2" max="2" width="22.421875" style="3" customWidth="1"/>
    <col min="3" max="5" width="9.8515625" style="3" customWidth="1"/>
    <col min="6" max="8" width="9.140625" style="3" customWidth="1"/>
    <col min="9" max="9" width="12.00390625" style="3" bestFit="1" customWidth="1"/>
    <col min="10" max="16384" width="9.140625" style="3" customWidth="1"/>
  </cols>
  <sheetData>
    <row r="1" ht="15">
      <c r="A1" s="171" t="s">
        <v>164</v>
      </c>
    </row>
    <row r="2" spans="1:2" ht="15">
      <c r="A2" s="409" t="s">
        <v>159</v>
      </c>
      <c r="B2" s="2" t="s">
        <v>461</v>
      </c>
    </row>
    <row r="3" spans="6:7" ht="13.5" thickBot="1">
      <c r="F3" s="382"/>
      <c r="G3" s="382"/>
    </row>
    <row r="4" spans="2:8" ht="15">
      <c r="B4" s="351"/>
      <c r="C4" s="503" t="s">
        <v>243</v>
      </c>
      <c r="D4" s="503" t="s">
        <v>244</v>
      </c>
      <c r="E4" s="705" t="s">
        <v>245</v>
      </c>
      <c r="F4" s="503" t="s">
        <v>90</v>
      </c>
      <c r="G4" s="503" t="s">
        <v>91</v>
      </c>
      <c r="H4" s="504" t="s">
        <v>93</v>
      </c>
    </row>
    <row r="5" spans="2:8" ht="15">
      <c r="B5" s="620" t="s">
        <v>458</v>
      </c>
      <c r="C5" s="205"/>
      <c r="D5" s="205"/>
      <c r="E5" s="205"/>
      <c r="F5" s="205"/>
      <c r="G5" s="248"/>
      <c r="H5" s="360"/>
    </row>
    <row r="6" spans="2:8" ht="15">
      <c r="B6" s="620" t="s">
        <v>460</v>
      </c>
      <c r="C6" s="205">
        <v>166.1</v>
      </c>
      <c r="D6" s="205">
        <v>168.2</v>
      </c>
      <c r="E6" s="715">
        <v>172.8</v>
      </c>
      <c r="F6" s="205">
        <v>229.3</v>
      </c>
      <c r="G6" s="248">
        <v>249.4</v>
      </c>
      <c r="H6" s="360">
        <v>230.5</v>
      </c>
    </row>
    <row r="7" spans="2:8" ht="15">
      <c r="B7" s="620" t="s">
        <v>449</v>
      </c>
      <c r="C7" s="704">
        <v>0.022</v>
      </c>
      <c r="D7" s="704">
        <v>0.013</v>
      </c>
      <c r="E7" s="704">
        <v>0.027</v>
      </c>
      <c r="F7" s="704">
        <v>0.327</v>
      </c>
      <c r="G7" s="510">
        <v>0.088</v>
      </c>
      <c r="H7" s="509">
        <v>-0.076</v>
      </c>
    </row>
    <row r="8" spans="2:8" ht="15">
      <c r="B8" s="620"/>
      <c r="C8" s="704"/>
      <c r="D8" s="704"/>
      <c r="E8" s="716"/>
      <c r="F8" s="205"/>
      <c r="G8" s="248"/>
      <c r="H8" s="360"/>
    </row>
    <row r="9" spans="2:8" ht="15">
      <c r="B9" s="620" t="s">
        <v>457</v>
      </c>
      <c r="C9" s="205"/>
      <c r="D9" s="205"/>
      <c r="E9" s="715"/>
      <c r="F9" s="205"/>
      <c r="G9" s="248"/>
      <c r="H9" s="360"/>
    </row>
    <row r="10" spans="2:8" ht="15">
      <c r="B10" s="620" t="s">
        <v>460</v>
      </c>
      <c r="C10" s="205">
        <v>221.3</v>
      </c>
      <c r="D10" s="205">
        <v>206.3</v>
      </c>
      <c r="E10" s="715">
        <v>211.6</v>
      </c>
      <c r="F10" s="205">
        <v>197.7</v>
      </c>
      <c r="G10" s="248">
        <v>160.5</v>
      </c>
      <c r="H10" s="360">
        <v>155.5</v>
      </c>
    </row>
    <row r="11" spans="2:8" ht="15">
      <c r="B11" s="620" t="s">
        <v>449</v>
      </c>
      <c r="C11" s="704">
        <v>0.03</v>
      </c>
      <c r="D11" s="704">
        <v>-0.068</v>
      </c>
      <c r="E11" s="704">
        <v>0.026000000000000002</v>
      </c>
      <c r="F11" s="704">
        <v>-0.066</v>
      </c>
      <c r="G11" s="510">
        <v>-0.188</v>
      </c>
      <c r="H11" s="509">
        <v>-0.031</v>
      </c>
    </row>
    <row r="12" spans="2:8" ht="15">
      <c r="B12" s="620"/>
      <c r="C12" s="704"/>
      <c r="D12" s="704"/>
      <c r="E12" s="716"/>
      <c r="F12" s="205"/>
      <c r="G12" s="248"/>
      <c r="H12" s="360"/>
    </row>
    <row r="13" spans="2:8" ht="15">
      <c r="B13" s="620" t="s">
        <v>55</v>
      </c>
      <c r="C13" s="205"/>
      <c r="D13" s="205"/>
      <c r="E13" s="715"/>
      <c r="F13" s="205"/>
      <c r="G13" s="248"/>
      <c r="H13" s="360"/>
    </row>
    <row r="14" spans="2:8" ht="15">
      <c r="B14" s="620" t="s">
        <v>460</v>
      </c>
      <c r="C14" s="205">
        <v>387.4</v>
      </c>
      <c r="D14" s="205">
        <v>374.5</v>
      </c>
      <c r="E14" s="715">
        <v>384.4</v>
      </c>
      <c r="F14" s="205">
        <v>427</v>
      </c>
      <c r="G14" s="248">
        <v>409.9</v>
      </c>
      <c r="H14" s="273">
        <v>386</v>
      </c>
    </row>
    <row r="15" spans="2:8" ht="13.5" thickBot="1">
      <c r="B15" s="518" t="s">
        <v>449</v>
      </c>
      <c r="C15" s="703">
        <v>0.026</v>
      </c>
      <c r="D15" s="703">
        <v>-0.033</v>
      </c>
      <c r="E15" s="717">
        <v>0.026000000000000002</v>
      </c>
      <c r="F15" s="703">
        <v>0.111</v>
      </c>
      <c r="G15" s="718">
        <v>-0.04</v>
      </c>
      <c r="H15" s="505">
        <v>0.058</v>
      </c>
    </row>
    <row r="16" ht="15">
      <c r="B16" s="3" t="s">
        <v>581</v>
      </c>
    </row>
    <row r="17" spans="2:6" ht="15">
      <c r="B17" s="338" t="s">
        <v>622</v>
      </c>
      <c r="C17" s="263"/>
      <c r="D17" s="263"/>
      <c r="E17" s="263"/>
      <c r="F17" s="263"/>
    </row>
    <row r="18" ht="15">
      <c r="B18" s="702"/>
    </row>
  </sheetData>
  <hyperlinks>
    <hyperlink ref="A2" location="index!A1" display="index"/>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A9EE6-BC7E-4B5A-9087-AC790614164D}">
  <sheetPr>
    <pageSetUpPr fitToPage="1"/>
  </sheetPr>
  <dimension ref="A1:F31"/>
  <sheetViews>
    <sheetView workbookViewId="0" topLeftCell="A1"/>
  </sheetViews>
  <sheetFormatPr defaultColWidth="9.140625" defaultRowHeight="15"/>
  <cols>
    <col min="1" max="1" width="10.140625" style="3" customWidth="1"/>
    <col min="2" max="2" width="21.8515625" style="3" customWidth="1"/>
    <col min="3" max="8" width="10.8515625" style="3" customWidth="1"/>
    <col min="9" max="9" width="11.8515625" style="3" bestFit="1" customWidth="1"/>
    <col min="10" max="10" width="10.421875" style="3" bestFit="1" customWidth="1"/>
    <col min="11" max="11" width="11.8515625" style="3" customWidth="1"/>
    <col min="12" max="16384" width="9.140625" style="3" customWidth="1"/>
  </cols>
  <sheetData>
    <row r="1" ht="15">
      <c r="A1" s="409" t="s">
        <v>159</v>
      </c>
    </row>
    <row r="2" spans="1:2" ht="15">
      <c r="A2" s="2"/>
      <c r="B2" s="2" t="s">
        <v>474</v>
      </c>
    </row>
    <row r="4" ht="15" customHeight="1" thickBot="1"/>
    <row r="5" spans="2:6" ht="15">
      <c r="B5" s="712"/>
      <c r="C5" s="956">
        <v>2022</v>
      </c>
      <c r="D5" s="957"/>
      <c r="E5" s="956">
        <v>2023</v>
      </c>
      <c r="F5" s="957"/>
    </row>
    <row r="6" spans="2:6" ht="26.25" thickBot="1">
      <c r="B6" s="711" t="s">
        <v>473</v>
      </c>
      <c r="C6" s="710" t="s">
        <v>246</v>
      </c>
      <c r="D6" s="709" t="s">
        <v>111</v>
      </c>
      <c r="E6" s="710" t="s">
        <v>246</v>
      </c>
      <c r="F6" s="709" t="s">
        <v>111</v>
      </c>
    </row>
    <row r="7" spans="2:6" ht="15" customHeight="1">
      <c r="B7" s="958" t="s">
        <v>472</v>
      </c>
      <c r="C7" s="959"/>
      <c r="D7" s="959"/>
      <c r="E7" s="959"/>
      <c r="F7" s="960"/>
    </row>
    <row r="8" spans="2:6" ht="15">
      <c r="B8" s="512" t="s">
        <v>470</v>
      </c>
      <c r="C8" s="847">
        <v>0.005</v>
      </c>
      <c r="D8" s="707">
        <f>C8/$C$16</f>
        <v>2.8852368202382054E-05</v>
      </c>
      <c r="E8" s="847">
        <v>0.123</v>
      </c>
      <c r="F8" s="707">
        <f>+E8/$E$16</f>
        <v>0.0007317029642893261</v>
      </c>
    </row>
    <row r="9" spans="2:6" ht="15">
      <c r="B9" s="512" t="s">
        <v>469</v>
      </c>
      <c r="C9" s="847">
        <v>9.867</v>
      </c>
      <c r="D9" s="707">
        <f aca="true" t="shared" si="0" ref="D9:D16">C9/$C$16</f>
        <v>0.056937263410580745</v>
      </c>
      <c r="E9" s="847">
        <v>14.165</v>
      </c>
      <c r="F9" s="707">
        <f aca="true" t="shared" si="1" ref="F9:F16">+E9/$E$16</f>
        <v>0.08426481698502686</v>
      </c>
    </row>
    <row r="10" spans="2:6" ht="15">
      <c r="B10" s="512" t="s">
        <v>468</v>
      </c>
      <c r="C10" s="847">
        <v>7.829</v>
      </c>
      <c r="D10" s="707">
        <f t="shared" si="0"/>
        <v>0.045177038131289815</v>
      </c>
      <c r="E10" s="847">
        <v>8.142</v>
      </c>
      <c r="F10" s="707">
        <f t="shared" si="1"/>
        <v>0.04843516695320075</v>
      </c>
    </row>
    <row r="11" spans="2:6" ht="15">
      <c r="B11" s="512" t="s">
        <v>467</v>
      </c>
      <c r="C11" s="847">
        <v>1.723</v>
      </c>
      <c r="D11" s="707">
        <f t="shared" si="0"/>
        <v>0.009942526082540856</v>
      </c>
      <c r="E11" s="847">
        <v>2.344</v>
      </c>
      <c r="F11" s="707">
        <f t="shared" si="1"/>
        <v>0.013943997953611221</v>
      </c>
    </row>
    <row r="12" spans="2:6" ht="15">
      <c r="B12" s="512" t="s">
        <v>466</v>
      </c>
      <c r="C12" s="847">
        <v>13.135</v>
      </c>
      <c r="D12" s="707">
        <f t="shared" si="0"/>
        <v>0.07579517126765765</v>
      </c>
      <c r="E12" s="847">
        <v>15.548</v>
      </c>
      <c r="F12" s="707">
        <f t="shared" si="1"/>
        <v>0.09249201372984099</v>
      </c>
    </row>
    <row r="13" spans="2:6" ht="15">
      <c r="B13" s="512" t="s">
        <v>465</v>
      </c>
      <c r="C13" s="847">
        <v>45.006</v>
      </c>
      <c r="D13" s="707">
        <f t="shared" si="0"/>
        <v>0.25970593666328134</v>
      </c>
      <c r="E13" s="847">
        <v>34.473</v>
      </c>
      <c r="F13" s="707">
        <f t="shared" si="1"/>
        <v>0.205073140552406</v>
      </c>
    </row>
    <row r="14" spans="2:6" ht="15">
      <c r="B14" s="662" t="s">
        <v>464</v>
      </c>
      <c r="C14" s="850">
        <v>62.009</v>
      </c>
      <c r="D14" s="707">
        <f t="shared" si="0"/>
        <v>0.3578212999723017</v>
      </c>
      <c r="E14" s="850">
        <v>56.762</v>
      </c>
      <c r="F14" s="707">
        <f t="shared" si="1"/>
        <v>0.33766604600805467</v>
      </c>
    </row>
    <row r="15" spans="2:6" ht="15">
      <c r="B15" s="662" t="s">
        <v>463</v>
      </c>
      <c r="C15" s="850">
        <v>33.723</v>
      </c>
      <c r="D15" s="707">
        <f t="shared" si="0"/>
        <v>0.19459768257778598</v>
      </c>
      <c r="E15" s="850">
        <v>36.545</v>
      </c>
      <c r="F15" s="707">
        <f t="shared" si="1"/>
        <v>0.2173990636581579</v>
      </c>
    </row>
    <row r="16" spans="2:6" ht="13.5" thickBot="1">
      <c r="B16" s="706" t="s">
        <v>55</v>
      </c>
      <c r="C16" s="848">
        <v>173.296</v>
      </c>
      <c r="D16" s="849">
        <f t="shared" si="0"/>
        <v>1</v>
      </c>
      <c r="E16" s="848">
        <v>168.101</v>
      </c>
      <c r="F16" s="849">
        <f t="shared" si="1"/>
        <v>1</v>
      </c>
    </row>
    <row r="17" spans="2:6" ht="15.75" customHeight="1">
      <c r="B17" s="958" t="s">
        <v>471</v>
      </c>
      <c r="C17" s="959"/>
      <c r="D17" s="959"/>
      <c r="E17" s="959"/>
      <c r="F17" s="960"/>
    </row>
    <row r="18" spans="2:6" ht="15" customHeight="1">
      <c r="B18" s="512" t="s">
        <v>470</v>
      </c>
      <c r="C18" s="708">
        <v>0.048</v>
      </c>
      <c r="D18" s="707">
        <f>C18/C$26</f>
        <v>2.5900892393663346E-05</v>
      </c>
      <c r="E18" s="708">
        <v>0.071</v>
      </c>
      <c r="F18" s="707">
        <f>E18/E$26</f>
        <v>3.4757288872723206E-05</v>
      </c>
    </row>
    <row r="19" spans="2:6" ht="15">
      <c r="B19" s="512" t="s">
        <v>469</v>
      </c>
      <c r="C19" s="708">
        <v>0.34</v>
      </c>
      <c r="D19" s="707">
        <f aca="true" t="shared" si="2" ref="D19:F26">C19/C$26</f>
        <v>0.0001834646544551154</v>
      </c>
      <c r="E19" s="708">
        <v>0.939</v>
      </c>
      <c r="F19" s="707">
        <f t="shared" si="2"/>
        <v>0.0004596773838237619</v>
      </c>
    </row>
    <row r="20" spans="2:6" ht="15">
      <c r="B20" s="512" t="s">
        <v>468</v>
      </c>
      <c r="C20" s="708">
        <v>70.283</v>
      </c>
      <c r="D20" s="707">
        <f t="shared" si="2"/>
        <v>0.037924842085496686</v>
      </c>
      <c r="E20" s="708">
        <v>66.594</v>
      </c>
      <c r="F20" s="707">
        <f t="shared" si="2"/>
        <v>0.03260037880549478</v>
      </c>
    </row>
    <row r="21" spans="2:6" ht="15">
      <c r="B21" s="512" t="s">
        <v>467</v>
      </c>
      <c r="C21" s="708">
        <v>65.297</v>
      </c>
      <c r="D21" s="707">
        <f t="shared" si="2"/>
        <v>0.0352343868881049</v>
      </c>
      <c r="E21" s="708">
        <v>61.625</v>
      </c>
      <c r="F21" s="707">
        <f t="shared" si="2"/>
        <v>0.030167858123684055</v>
      </c>
    </row>
    <row r="22" spans="2:6" ht="15">
      <c r="B22" s="512" t="s">
        <v>466</v>
      </c>
      <c r="C22" s="708">
        <v>131.611</v>
      </c>
      <c r="D22" s="707">
        <f t="shared" si="2"/>
        <v>0.07101754893380055</v>
      </c>
      <c r="E22" s="708">
        <v>129.567</v>
      </c>
      <c r="F22" s="707">
        <f t="shared" si="2"/>
        <v>0.06342813587848069</v>
      </c>
    </row>
    <row r="23" spans="2:6" ht="15">
      <c r="B23" s="512" t="s">
        <v>465</v>
      </c>
      <c r="C23" s="708">
        <v>421.546</v>
      </c>
      <c r="D23" s="707">
        <f t="shared" si="2"/>
        <v>0.22746703302040017</v>
      </c>
      <c r="E23" s="708">
        <v>412.462</v>
      </c>
      <c r="F23" s="707">
        <f t="shared" si="2"/>
        <v>0.20191635046508677</v>
      </c>
    </row>
    <row r="24" spans="2:6" ht="15">
      <c r="B24" s="662" t="s">
        <v>464</v>
      </c>
      <c r="C24" s="850">
        <v>689.299</v>
      </c>
      <c r="D24" s="707">
        <f t="shared" si="2"/>
        <v>0.3719470672095781</v>
      </c>
      <c r="E24" s="850">
        <v>769.115</v>
      </c>
      <c r="F24" s="707">
        <f t="shared" si="2"/>
        <v>0.3765120032583734</v>
      </c>
    </row>
    <row r="25" spans="2:6" ht="15">
      <c r="B25" s="662" t="s">
        <v>463</v>
      </c>
      <c r="C25" s="850">
        <v>474.795</v>
      </c>
      <c r="D25" s="707">
        <f t="shared" si="2"/>
        <v>0.2562002959176956</v>
      </c>
      <c r="E25" s="850">
        <v>602.364</v>
      </c>
      <c r="F25" s="707">
        <f t="shared" si="2"/>
        <v>0.29488083879618376</v>
      </c>
    </row>
    <row r="26" spans="2:6" ht="13.5" thickBot="1">
      <c r="B26" s="706" t="s">
        <v>55</v>
      </c>
      <c r="C26" s="848">
        <v>1853.218</v>
      </c>
      <c r="D26" s="849">
        <f t="shared" si="2"/>
        <v>1</v>
      </c>
      <c r="E26" s="848">
        <v>2042.737</v>
      </c>
      <c r="F26" s="849">
        <f t="shared" si="2"/>
        <v>1</v>
      </c>
    </row>
    <row r="27" ht="15">
      <c r="B27" s="3" t="s">
        <v>581</v>
      </c>
    </row>
    <row r="28" ht="15">
      <c r="B28" s="3" t="s">
        <v>478</v>
      </c>
    </row>
    <row r="29" ht="15">
      <c r="B29" s="588" t="s">
        <v>270</v>
      </c>
    </row>
    <row r="30" ht="15">
      <c r="B30" s="3" t="s">
        <v>627</v>
      </c>
    </row>
    <row r="31" ht="15">
      <c r="B31" s="581" t="s">
        <v>462</v>
      </c>
    </row>
  </sheetData>
  <mergeCells count="4">
    <mergeCell ref="C5:D5"/>
    <mergeCell ref="E5:F5"/>
    <mergeCell ref="B7:F7"/>
    <mergeCell ref="B17:F17"/>
  </mergeCells>
  <hyperlinks>
    <hyperlink ref="A1" location="index!A1" display="index"/>
  </hyperlinks>
  <printOptions/>
  <pageMargins left="0.7" right="0.7" top="0.75" bottom="0.75" header="0.3" footer="0.3"/>
  <pageSetup fitToHeight="1" fitToWidth="1" horizontalDpi="600" verticalDpi="600" orientation="landscape" paperSize="8" scale="6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97C78-19FF-4496-9592-90C43C0EC573}">
  <dimension ref="A1:E10"/>
  <sheetViews>
    <sheetView workbookViewId="0" topLeftCell="A1">
      <selection activeCell="A2" sqref="A2"/>
    </sheetView>
  </sheetViews>
  <sheetFormatPr defaultColWidth="9.140625" defaultRowHeight="15"/>
  <cols>
    <col min="2" max="2" width="39.8515625" style="0" customWidth="1"/>
  </cols>
  <sheetData>
    <row r="1" ht="15">
      <c r="A1" s="409" t="s">
        <v>159</v>
      </c>
    </row>
    <row r="2" ht="15">
      <c r="B2" s="2" t="s">
        <v>479</v>
      </c>
    </row>
    <row r="3" ht="15.75" thickBot="1"/>
    <row r="4" spans="2:5" ht="15">
      <c r="B4" s="721" t="s">
        <v>480</v>
      </c>
      <c r="C4" s="723" t="s">
        <v>90</v>
      </c>
      <c r="D4" s="723" t="s">
        <v>91</v>
      </c>
      <c r="E4" s="724" t="s">
        <v>93</v>
      </c>
    </row>
    <row r="5" spans="2:5" ht="15">
      <c r="B5" s="493" t="s">
        <v>481</v>
      </c>
      <c r="C5" s="720">
        <v>7146</v>
      </c>
      <c r="D5" s="720">
        <v>3801</v>
      </c>
      <c r="E5" s="722">
        <v>3721</v>
      </c>
    </row>
    <row r="6" spans="2:5" ht="15">
      <c r="B6" s="493" t="s">
        <v>482</v>
      </c>
      <c r="C6" s="719">
        <v>35</v>
      </c>
      <c r="D6" s="719">
        <v>180</v>
      </c>
      <c r="E6" s="494">
        <v>215</v>
      </c>
    </row>
    <row r="7" spans="2:5" ht="15">
      <c r="B7" s="493" t="s">
        <v>483</v>
      </c>
      <c r="C7" s="719">
        <v>513</v>
      </c>
      <c r="D7" s="720">
        <v>1502</v>
      </c>
      <c r="E7" s="722">
        <v>2480</v>
      </c>
    </row>
    <row r="8" spans="2:5" ht="15.75" thickBot="1">
      <c r="B8" s="725" t="s">
        <v>58</v>
      </c>
      <c r="C8" s="726">
        <v>7694</v>
      </c>
      <c r="D8" s="726">
        <v>5486</v>
      </c>
      <c r="E8" s="727">
        <v>6416</v>
      </c>
    </row>
    <row r="9" ht="15">
      <c r="B9" s="3" t="s">
        <v>581</v>
      </c>
    </row>
    <row r="10" ht="15">
      <c r="B10" s="3" t="s">
        <v>593</v>
      </c>
    </row>
  </sheetData>
  <hyperlinks>
    <hyperlink ref="A1" location="index!A1" display="index"/>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D7BB7-D9D7-4B36-9683-A440EA981BD1}">
  <dimension ref="A1:E13"/>
  <sheetViews>
    <sheetView workbookViewId="0" topLeftCell="A1">
      <selection activeCell="H15" sqref="H15"/>
    </sheetView>
  </sheetViews>
  <sheetFormatPr defaultColWidth="9.140625" defaultRowHeight="15"/>
  <cols>
    <col min="2" max="2" width="28.57421875" style="0" bestFit="1" customWidth="1"/>
  </cols>
  <sheetData>
    <row r="1" ht="15">
      <c r="A1" s="409" t="s">
        <v>159</v>
      </c>
    </row>
    <row r="2" ht="15">
      <c r="B2" s="2" t="s">
        <v>484</v>
      </c>
    </row>
    <row r="3" ht="15.75" thickBot="1"/>
    <row r="4" spans="2:5" ht="15" customHeight="1" thickBot="1">
      <c r="B4" s="961" t="s">
        <v>485</v>
      </c>
      <c r="C4" s="962"/>
      <c r="D4" s="962"/>
      <c r="E4" s="963"/>
    </row>
    <row r="5" spans="2:5" ht="15">
      <c r="B5" s="497"/>
      <c r="C5" s="731" t="s">
        <v>90</v>
      </c>
      <c r="D5" s="731" t="s">
        <v>91</v>
      </c>
      <c r="E5" s="498" t="s">
        <v>93</v>
      </c>
    </row>
    <row r="6" spans="2:5" ht="15">
      <c r="B6" s="493" t="s">
        <v>432</v>
      </c>
      <c r="C6" s="720">
        <v>3039</v>
      </c>
      <c r="D6" s="720">
        <v>2212</v>
      </c>
      <c r="E6" s="722">
        <v>1598</v>
      </c>
    </row>
    <row r="7" spans="2:5" ht="15.75" thickBot="1">
      <c r="B7" s="729" t="s">
        <v>486</v>
      </c>
      <c r="C7" s="730">
        <v>15.5</v>
      </c>
      <c r="D7" s="730">
        <v>11.4</v>
      </c>
      <c r="E7" s="851">
        <v>10</v>
      </c>
    </row>
    <row r="8" spans="2:5" ht="15.75" thickBot="1">
      <c r="B8" s="961" t="s">
        <v>487</v>
      </c>
      <c r="C8" s="962"/>
      <c r="D8" s="962"/>
      <c r="E8" s="963"/>
    </row>
    <row r="9" spans="2:5" ht="15">
      <c r="B9" s="497"/>
      <c r="C9" s="731" t="s">
        <v>90</v>
      </c>
      <c r="D9" s="731" t="s">
        <v>91</v>
      </c>
      <c r="E9" s="498" t="s">
        <v>93</v>
      </c>
    </row>
    <row r="10" spans="2:5" ht="15">
      <c r="B10" s="493" t="s">
        <v>432</v>
      </c>
      <c r="C10" s="720">
        <v>3791</v>
      </c>
      <c r="D10" s="720">
        <v>2934</v>
      </c>
      <c r="E10" s="722">
        <v>2441</v>
      </c>
    </row>
    <row r="11" spans="2:5" ht="15.75" thickBot="1">
      <c r="B11" s="495" t="s">
        <v>486</v>
      </c>
      <c r="C11" s="728">
        <v>27.1</v>
      </c>
      <c r="D11" s="728">
        <v>15.6</v>
      </c>
      <c r="E11" s="496">
        <v>23.8</v>
      </c>
    </row>
    <row r="12" ht="15">
      <c r="B12" s="3" t="s">
        <v>581</v>
      </c>
    </row>
    <row r="13" ht="15">
      <c r="B13" s="3" t="s">
        <v>594</v>
      </c>
    </row>
  </sheetData>
  <mergeCells count="2">
    <mergeCell ref="B4:E4"/>
    <mergeCell ref="B8:E8"/>
  </mergeCells>
  <hyperlinks>
    <hyperlink ref="A1" location="index!A1" display="index"/>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1E86F-F108-4D61-9850-969B07A7413E}">
  <dimension ref="A1:K27"/>
  <sheetViews>
    <sheetView workbookViewId="0" topLeftCell="A1">
      <selection activeCell="A2" sqref="A2"/>
    </sheetView>
  </sheetViews>
  <sheetFormatPr defaultColWidth="9.140625" defaultRowHeight="15"/>
  <cols>
    <col min="1" max="1" width="17.7109375" style="3" customWidth="1"/>
    <col min="2" max="16384" width="9.140625" style="3" customWidth="1"/>
  </cols>
  <sheetData>
    <row r="1" ht="15">
      <c r="A1" s="171" t="s">
        <v>164</v>
      </c>
    </row>
    <row r="2" spans="1:11" ht="15">
      <c r="A2" s="409" t="s">
        <v>159</v>
      </c>
      <c r="B2" s="2" t="s">
        <v>163</v>
      </c>
      <c r="C2" s="2"/>
      <c r="D2" s="2"/>
      <c r="E2" s="2"/>
      <c r="F2" s="2"/>
      <c r="G2" s="2"/>
      <c r="H2" s="2"/>
      <c r="I2" s="2"/>
      <c r="J2" s="2"/>
      <c r="K2" s="2"/>
    </row>
    <row r="3" ht="13.5" thickBot="1"/>
    <row r="4" spans="2:6" ht="15">
      <c r="B4" s="170"/>
      <c r="C4" s="894" t="s">
        <v>162</v>
      </c>
      <c r="D4" s="894"/>
      <c r="E4" s="894" t="s">
        <v>161</v>
      </c>
      <c r="F4" s="895"/>
    </row>
    <row r="5" spans="2:6" ht="38.25">
      <c r="B5" s="167" t="s">
        <v>157</v>
      </c>
      <c r="C5" s="169" t="s">
        <v>115</v>
      </c>
      <c r="D5" s="169" t="s">
        <v>114</v>
      </c>
      <c r="E5" s="169" t="s">
        <v>115</v>
      </c>
      <c r="F5" s="168" t="s">
        <v>114</v>
      </c>
    </row>
    <row r="6" spans="2:6" ht="13.5" thickBot="1">
      <c r="B6" s="167"/>
      <c r="C6" s="166" t="s">
        <v>160</v>
      </c>
      <c r="D6" s="166" t="s">
        <v>160</v>
      </c>
      <c r="E6" s="166" t="s">
        <v>160</v>
      </c>
      <c r="F6" s="165" t="s">
        <v>160</v>
      </c>
    </row>
    <row r="7" spans="2:6" ht="15">
      <c r="B7" s="164">
        <v>2021</v>
      </c>
      <c r="C7" s="163">
        <v>22758</v>
      </c>
      <c r="D7" s="163">
        <v>20859</v>
      </c>
      <c r="E7" s="163">
        <v>29329</v>
      </c>
      <c r="F7" s="162">
        <v>27546</v>
      </c>
    </row>
    <row r="8" spans="2:6" ht="15">
      <c r="B8" s="164">
        <v>2020</v>
      </c>
      <c r="C8" s="163">
        <v>23503</v>
      </c>
      <c r="D8" s="163">
        <v>21464</v>
      </c>
      <c r="E8" s="163">
        <v>31100</v>
      </c>
      <c r="F8" s="162">
        <v>29927</v>
      </c>
    </row>
    <row r="9" spans="2:6" ht="15">
      <c r="B9" s="164">
        <v>2019</v>
      </c>
      <c r="C9" s="163">
        <v>22405</v>
      </c>
      <c r="D9" s="163">
        <v>20705</v>
      </c>
      <c r="E9" s="163">
        <v>30713</v>
      </c>
      <c r="F9" s="162">
        <v>29032</v>
      </c>
    </row>
    <row r="10" spans="2:6" ht="15">
      <c r="B10" s="164">
        <v>2018</v>
      </c>
      <c r="C10" s="163">
        <v>21113</v>
      </c>
      <c r="D10" s="163">
        <v>20412</v>
      </c>
      <c r="E10" s="163">
        <v>29876</v>
      </c>
      <c r="F10" s="162">
        <v>28262</v>
      </c>
    </row>
    <row r="11" spans="2:6" ht="15">
      <c r="B11" s="164">
        <v>2017</v>
      </c>
      <c r="C11" s="163">
        <v>18329</v>
      </c>
      <c r="D11" s="163">
        <v>18303</v>
      </c>
      <c r="E11" s="163">
        <v>27538</v>
      </c>
      <c r="F11" s="162">
        <v>26456</v>
      </c>
    </row>
    <row r="12" spans="2:6" ht="15">
      <c r="B12" s="164">
        <v>2016</v>
      </c>
      <c r="C12" s="163">
        <v>17040</v>
      </c>
      <c r="D12" s="163">
        <v>17545</v>
      </c>
      <c r="E12" s="163">
        <v>27384</v>
      </c>
      <c r="F12" s="162">
        <v>25645</v>
      </c>
    </row>
    <row r="13" spans="2:6" ht="15">
      <c r="B13" s="164">
        <v>2015</v>
      </c>
      <c r="C13" s="163">
        <v>16510</v>
      </c>
      <c r="D13" s="163">
        <v>16492</v>
      </c>
      <c r="E13" s="163">
        <v>26314</v>
      </c>
      <c r="F13" s="162">
        <v>24448</v>
      </c>
    </row>
    <row r="14" spans="2:6" ht="15">
      <c r="B14" s="164">
        <v>2014</v>
      </c>
      <c r="C14" s="163">
        <v>15476</v>
      </c>
      <c r="D14" s="163">
        <v>15836</v>
      </c>
      <c r="E14" s="163">
        <v>25921</v>
      </c>
      <c r="F14" s="162">
        <v>23351</v>
      </c>
    </row>
    <row r="15" spans="2:6" ht="15">
      <c r="B15" s="164">
        <v>2013</v>
      </c>
      <c r="C15" s="163">
        <v>14634</v>
      </c>
      <c r="D15" s="163">
        <v>14928</v>
      </c>
      <c r="E15" s="163">
        <v>25012</v>
      </c>
      <c r="F15" s="162">
        <v>22313</v>
      </c>
    </row>
    <row r="16" spans="2:6" ht="15">
      <c r="B16" s="164">
        <v>2012</v>
      </c>
      <c r="C16" s="163">
        <v>13479</v>
      </c>
      <c r="D16" s="163">
        <v>13788</v>
      </c>
      <c r="E16" s="163">
        <v>23626</v>
      </c>
      <c r="F16" s="162">
        <v>20425</v>
      </c>
    </row>
    <row r="17" spans="2:6" ht="15">
      <c r="B17" s="164">
        <v>2011</v>
      </c>
      <c r="C17" s="163">
        <v>12998</v>
      </c>
      <c r="D17" s="163">
        <v>12795</v>
      </c>
      <c r="E17" s="163">
        <v>22382</v>
      </c>
      <c r="F17" s="162">
        <v>18946</v>
      </c>
    </row>
    <row r="18" spans="2:6" ht="15">
      <c r="B18" s="164">
        <v>2010</v>
      </c>
      <c r="C18" s="163">
        <v>11768</v>
      </c>
      <c r="D18" s="163">
        <v>11630</v>
      </c>
      <c r="E18" s="163">
        <v>20534</v>
      </c>
      <c r="F18" s="162">
        <v>17308</v>
      </c>
    </row>
    <row r="19" spans="2:6" ht="15">
      <c r="B19" s="164">
        <v>2009</v>
      </c>
      <c r="C19" s="163">
        <v>11095</v>
      </c>
      <c r="D19" s="163">
        <v>11252</v>
      </c>
      <c r="E19" s="163">
        <v>19905</v>
      </c>
      <c r="F19" s="162">
        <v>17148</v>
      </c>
    </row>
    <row r="20" spans="2:6" ht="15">
      <c r="B20" s="164">
        <v>2008</v>
      </c>
      <c r="C20" s="163">
        <v>11106</v>
      </c>
      <c r="D20" s="163">
        <v>10694</v>
      </c>
      <c r="E20" s="163">
        <v>19711</v>
      </c>
      <c r="F20" s="162">
        <v>16348</v>
      </c>
    </row>
    <row r="21" spans="2:6" ht="15">
      <c r="B21" s="164">
        <v>2007</v>
      </c>
      <c r="C21" s="163">
        <v>10653</v>
      </c>
      <c r="D21" s="163">
        <v>10209</v>
      </c>
      <c r="E21" s="163">
        <v>18377</v>
      </c>
      <c r="F21" s="162">
        <v>15352</v>
      </c>
    </row>
    <row r="22" spans="2:6" ht="15">
      <c r="B22" s="164">
        <v>2006</v>
      </c>
      <c r="C22" s="163">
        <v>10467</v>
      </c>
      <c r="D22" s="163">
        <v>9608</v>
      </c>
      <c r="E22" s="163">
        <v>18927</v>
      </c>
      <c r="F22" s="162">
        <v>15657</v>
      </c>
    </row>
    <row r="23" spans="2:6" ht="15">
      <c r="B23" s="164">
        <v>2005</v>
      </c>
      <c r="C23" s="163">
        <v>10625</v>
      </c>
      <c r="D23" s="163">
        <v>9735</v>
      </c>
      <c r="E23" s="163">
        <v>19153</v>
      </c>
      <c r="F23" s="162">
        <v>16115</v>
      </c>
    </row>
    <row r="24" spans="2:6" ht="15">
      <c r="B24" s="161">
        <v>2004</v>
      </c>
      <c r="C24" s="79">
        <v>10009</v>
      </c>
      <c r="D24" s="79">
        <v>8680</v>
      </c>
      <c r="E24" s="79">
        <v>17436</v>
      </c>
      <c r="F24" s="160">
        <v>14066</v>
      </c>
    </row>
    <row r="25" spans="1:7" ht="13.5" thickBot="1">
      <c r="A25" s="159"/>
      <c r="B25" s="158">
        <v>2003</v>
      </c>
      <c r="C25" s="155">
        <v>9761</v>
      </c>
      <c r="D25" s="157">
        <v>8731</v>
      </c>
      <c r="E25" s="156">
        <v>16301</v>
      </c>
      <c r="F25" s="155">
        <v>13652</v>
      </c>
      <c r="G25" s="154"/>
    </row>
    <row r="26" ht="15">
      <c r="B26" s="3" t="s">
        <v>585</v>
      </c>
    </row>
    <row r="27" ht="15">
      <c r="B27" s="116" t="s">
        <v>513</v>
      </c>
    </row>
  </sheetData>
  <mergeCells count="2">
    <mergeCell ref="C4:D4"/>
    <mergeCell ref="E4:F4"/>
  </mergeCells>
  <hyperlinks>
    <hyperlink ref="A2" location="index!A1" display="index"/>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D87F-2945-4E76-991B-E418DF47A3E2}">
  <dimension ref="A1:F64"/>
  <sheetViews>
    <sheetView workbookViewId="0" topLeftCell="A1"/>
  </sheetViews>
  <sheetFormatPr defaultColWidth="10.57421875" defaultRowHeight="15"/>
  <cols>
    <col min="1" max="1" width="10.140625" style="741" customWidth="1"/>
    <col min="2" max="2" width="10.57421875" style="581" customWidth="1"/>
    <col min="3" max="3" width="22.140625" style="581" customWidth="1"/>
    <col min="4" max="4" width="10.57421875" style="581" customWidth="1"/>
    <col min="5" max="5" width="25.57421875" style="581" bestFit="1" customWidth="1"/>
    <col min="6" max="16384" width="10.57421875" style="581" customWidth="1"/>
  </cols>
  <sheetData>
    <row r="1" ht="15">
      <c r="A1" s="409" t="s">
        <v>159</v>
      </c>
    </row>
    <row r="2" spans="1:3" ht="15">
      <c r="A2" s="693"/>
      <c r="B2" s="693" t="s">
        <v>488</v>
      </c>
      <c r="C2" s="693"/>
    </row>
    <row r="3" spans="1:2" ht="13.5" thickBot="1">
      <c r="A3" s="581"/>
      <c r="B3" s="692"/>
    </row>
    <row r="4" spans="1:3" ht="15">
      <c r="A4" s="581"/>
      <c r="B4" s="732" t="s">
        <v>387</v>
      </c>
      <c r="C4" s="733" t="s">
        <v>489</v>
      </c>
    </row>
    <row r="5" spans="1:3" ht="15">
      <c r="A5" s="581"/>
      <c r="B5" s="734">
        <v>2023</v>
      </c>
      <c r="C5" s="735">
        <v>55405</v>
      </c>
    </row>
    <row r="6" spans="1:3" ht="15">
      <c r="A6" s="581"/>
      <c r="B6" s="734">
        <v>2022</v>
      </c>
      <c r="C6" s="735">
        <v>55668</v>
      </c>
    </row>
    <row r="7" spans="1:3" ht="15">
      <c r="A7" s="581"/>
      <c r="B7" s="734">
        <v>2021</v>
      </c>
      <c r="C7" s="735">
        <v>51712</v>
      </c>
    </row>
    <row r="8" spans="1:3" ht="15">
      <c r="A8" s="581"/>
      <c r="B8" s="734">
        <v>2020</v>
      </c>
      <c r="C8" s="735">
        <v>59189</v>
      </c>
    </row>
    <row r="9" spans="1:3" ht="15">
      <c r="A9" s="581"/>
      <c r="B9" s="734">
        <v>2019</v>
      </c>
      <c r="C9" s="735">
        <v>45205</v>
      </c>
    </row>
    <row r="10" spans="1:3" ht="15">
      <c r="A10" s="581"/>
      <c r="B10" s="734">
        <v>2018</v>
      </c>
      <c r="C10" s="735">
        <v>48235</v>
      </c>
    </row>
    <row r="11" spans="1:3" ht="15">
      <c r="A11" s="581"/>
      <c r="B11" s="734">
        <v>2017</v>
      </c>
      <c r="C11" s="735">
        <v>42465</v>
      </c>
    </row>
    <row r="12" spans="1:3" ht="15">
      <c r="A12" s="581"/>
      <c r="B12" s="734">
        <v>2016</v>
      </c>
      <c r="C12" s="735">
        <v>43100</v>
      </c>
    </row>
    <row r="13" spans="1:3" ht="15">
      <c r="A13" s="581"/>
      <c r="B13" s="734">
        <v>2015</v>
      </c>
      <c r="C13" s="735">
        <v>41134</v>
      </c>
    </row>
    <row r="14" spans="1:3" ht="15">
      <c r="A14" s="581"/>
      <c r="B14" s="734">
        <v>2014</v>
      </c>
      <c r="C14" s="735">
        <v>39544</v>
      </c>
    </row>
    <row r="15" spans="1:3" ht="15">
      <c r="A15" s="581"/>
      <c r="B15" s="734">
        <v>2013</v>
      </c>
      <c r="C15" s="735">
        <v>42290</v>
      </c>
    </row>
    <row r="16" spans="1:3" ht="15">
      <c r="A16" s="581"/>
      <c r="B16" s="734">
        <v>2012</v>
      </c>
      <c r="C16" s="735">
        <v>34141</v>
      </c>
    </row>
    <row r="17" spans="1:3" ht="15">
      <c r="A17" s="581"/>
      <c r="B17" s="734">
        <v>2011</v>
      </c>
      <c r="C17" s="735">
        <v>32133</v>
      </c>
    </row>
    <row r="18" spans="1:3" ht="15">
      <c r="A18" s="581"/>
      <c r="B18" s="734">
        <v>2010</v>
      </c>
      <c r="C18" s="735">
        <v>30598</v>
      </c>
    </row>
    <row r="19" spans="1:3" ht="15">
      <c r="A19" s="581"/>
      <c r="B19" s="734">
        <v>2009</v>
      </c>
      <c r="C19" s="735">
        <v>28625</v>
      </c>
    </row>
    <row r="20" spans="1:3" ht="15">
      <c r="A20" s="581"/>
      <c r="B20" s="734">
        <v>2008</v>
      </c>
      <c r="C20" s="735">
        <v>25092</v>
      </c>
    </row>
    <row r="21" spans="1:3" ht="13.5" thickBot="1">
      <c r="A21" s="581"/>
      <c r="B21" s="736">
        <v>2007</v>
      </c>
      <c r="C21" s="737">
        <v>21704</v>
      </c>
    </row>
    <row r="22" spans="1:6" ht="15">
      <c r="A22" s="581"/>
      <c r="B22" s="964" t="s">
        <v>582</v>
      </c>
      <c r="C22" s="964"/>
      <c r="D22" s="964"/>
      <c r="E22" s="964"/>
      <c r="F22" s="964"/>
    </row>
    <row r="23" spans="1:6" ht="15">
      <c r="A23" s="581"/>
      <c r="B23" s="3" t="s">
        <v>596</v>
      </c>
      <c r="C23" s="738"/>
      <c r="D23" s="738"/>
      <c r="E23" s="738"/>
      <c r="F23" s="738"/>
    </row>
    <row r="24" spans="1:6" ht="15">
      <c r="A24" s="581"/>
      <c r="B24" s="739"/>
      <c r="C24" s="702"/>
      <c r="D24" s="702"/>
      <c r="E24" s="702"/>
      <c r="F24" s="702"/>
    </row>
    <row r="25" ht="15">
      <c r="A25" s="740"/>
    </row>
    <row r="26" spans="1:6" ht="15">
      <c r="A26" s="740"/>
      <c r="B26" s="741"/>
      <c r="C26" s="740"/>
      <c r="D26" s="740"/>
      <c r="E26" s="740"/>
      <c r="F26" s="740"/>
    </row>
    <row r="27" spans="1:6" ht="15">
      <c r="A27" s="740"/>
      <c r="B27" s="741"/>
      <c r="C27" s="740"/>
      <c r="D27" s="740"/>
      <c r="E27" s="740"/>
      <c r="F27" s="740"/>
    </row>
    <row r="28" spans="2:4" ht="15">
      <c r="B28" s="741"/>
      <c r="C28" s="741"/>
      <c r="D28" s="741"/>
    </row>
    <row r="29" spans="2:4" ht="15">
      <c r="B29" s="741"/>
      <c r="C29" s="741"/>
      <c r="D29" s="741"/>
    </row>
    <row r="30" spans="2:4" ht="15">
      <c r="B30" s="741"/>
      <c r="C30" s="741"/>
      <c r="D30" s="741"/>
    </row>
    <row r="31" spans="2:4" ht="15">
      <c r="B31" s="741"/>
      <c r="C31" s="741"/>
      <c r="D31" s="741"/>
    </row>
    <row r="32" spans="2:4" ht="15">
      <c r="B32" s="741"/>
      <c r="C32" s="741"/>
      <c r="D32" s="741"/>
    </row>
    <row r="33" spans="2:4" ht="15">
      <c r="B33" s="741"/>
      <c r="C33" s="741"/>
      <c r="D33" s="741"/>
    </row>
    <row r="34" spans="2:4" ht="15">
      <c r="B34" s="741"/>
      <c r="C34" s="741"/>
      <c r="D34" s="741"/>
    </row>
    <row r="35" spans="2:4" ht="15">
      <c r="B35" s="741"/>
      <c r="C35" s="741"/>
      <c r="D35" s="741"/>
    </row>
    <row r="36" spans="2:4" ht="15">
      <c r="B36" s="741"/>
      <c r="C36" s="741"/>
      <c r="D36" s="741"/>
    </row>
    <row r="37" spans="2:4" ht="15">
      <c r="B37" s="741"/>
      <c r="C37" s="741"/>
      <c r="D37" s="741"/>
    </row>
    <row r="38" spans="2:4" ht="15">
      <c r="B38" s="741"/>
      <c r="C38" s="741"/>
      <c r="D38" s="741"/>
    </row>
    <row r="39" spans="2:4" ht="15">
      <c r="B39" s="741"/>
      <c r="C39" s="741"/>
      <c r="D39" s="741"/>
    </row>
    <row r="40" spans="2:4" ht="15">
      <c r="B40" s="741"/>
      <c r="C40" s="741"/>
      <c r="D40" s="741"/>
    </row>
    <row r="41" spans="2:4" ht="15">
      <c r="B41" s="741"/>
      <c r="C41" s="741"/>
      <c r="D41" s="741"/>
    </row>
    <row r="42" spans="2:4" ht="15">
      <c r="B42" s="741"/>
      <c r="C42" s="741"/>
      <c r="D42" s="741"/>
    </row>
    <row r="43" spans="2:4" ht="15">
      <c r="B43" s="741"/>
      <c r="C43" s="741"/>
      <c r="D43" s="741"/>
    </row>
    <row r="44" spans="2:4" ht="15">
      <c r="B44" s="741"/>
      <c r="C44" s="741"/>
      <c r="D44" s="741"/>
    </row>
    <row r="45" spans="2:4" ht="15">
      <c r="B45" s="741"/>
      <c r="C45" s="741"/>
      <c r="D45" s="741"/>
    </row>
    <row r="46" spans="2:4" ht="15">
      <c r="B46" s="741"/>
      <c r="C46" s="741"/>
      <c r="D46" s="741"/>
    </row>
    <row r="47" spans="2:4" ht="15">
      <c r="B47" s="741"/>
      <c r="C47" s="741"/>
      <c r="D47" s="741"/>
    </row>
    <row r="48" spans="2:4" ht="15">
      <c r="B48" s="741"/>
      <c r="C48" s="741"/>
      <c r="D48" s="741"/>
    </row>
    <row r="49" spans="2:4" ht="15">
      <c r="B49" s="741"/>
      <c r="C49" s="741"/>
      <c r="D49" s="741"/>
    </row>
    <row r="50" spans="2:4" ht="15">
      <c r="B50" s="741"/>
      <c r="C50" s="741"/>
      <c r="D50" s="741"/>
    </row>
    <row r="51" spans="2:4" ht="15">
      <c r="B51" s="741"/>
      <c r="C51" s="741"/>
      <c r="D51" s="741"/>
    </row>
    <row r="52" spans="2:4" ht="15">
      <c r="B52" s="741"/>
      <c r="C52" s="741"/>
      <c r="D52" s="741"/>
    </row>
    <row r="53" spans="2:4" ht="15">
      <c r="B53" s="741"/>
      <c r="C53" s="741"/>
      <c r="D53" s="741"/>
    </row>
    <row r="54" spans="2:4" ht="15">
      <c r="B54" s="741"/>
      <c r="C54" s="741"/>
      <c r="D54" s="741"/>
    </row>
    <row r="55" spans="2:4" ht="15">
      <c r="B55" s="741"/>
      <c r="C55" s="741"/>
      <c r="D55" s="741"/>
    </row>
    <row r="56" spans="2:4" ht="15">
      <c r="B56" s="741"/>
      <c r="C56" s="741"/>
      <c r="D56" s="741"/>
    </row>
    <row r="57" spans="2:4" ht="15">
      <c r="B57" s="741"/>
      <c r="C57" s="741"/>
      <c r="D57" s="741"/>
    </row>
    <row r="58" spans="2:4" ht="15">
      <c r="B58" s="741"/>
      <c r="C58" s="741"/>
      <c r="D58" s="741"/>
    </row>
    <row r="59" spans="2:4" ht="15">
      <c r="B59" s="741"/>
      <c r="C59" s="741"/>
      <c r="D59" s="741"/>
    </row>
    <row r="60" spans="2:4" ht="15">
      <c r="B60" s="741"/>
      <c r="C60" s="741"/>
      <c r="D60" s="741"/>
    </row>
    <row r="61" spans="2:4" ht="15">
      <c r="B61" s="741"/>
      <c r="C61" s="741"/>
      <c r="D61" s="741"/>
    </row>
    <row r="62" spans="2:4" ht="15">
      <c r="B62" s="741"/>
      <c r="C62" s="741"/>
      <c r="D62" s="741"/>
    </row>
    <row r="63" spans="2:4" ht="15">
      <c r="B63" s="741"/>
      <c r="C63" s="741"/>
      <c r="D63" s="741"/>
    </row>
    <row r="64" spans="2:4" ht="15">
      <c r="B64" s="741"/>
      <c r="C64" s="741"/>
      <c r="D64" s="741"/>
    </row>
  </sheetData>
  <mergeCells count="1">
    <mergeCell ref="B22:F22"/>
  </mergeCells>
  <hyperlinks>
    <hyperlink ref="A1" location="index!A1" display="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99A5-1475-4009-BF18-F18537ACC436}">
  <dimension ref="A1:F23"/>
  <sheetViews>
    <sheetView workbookViewId="0" topLeftCell="A1"/>
  </sheetViews>
  <sheetFormatPr defaultColWidth="9.421875" defaultRowHeight="12.75" customHeight="1"/>
  <cols>
    <col min="1" max="1" width="10.140625" style="581" customWidth="1"/>
    <col min="2" max="2" width="22.57421875" style="581" customWidth="1"/>
    <col min="3" max="4" width="11.8515625" style="581" customWidth="1"/>
    <col min="5" max="16384" width="9.421875" style="581" customWidth="1"/>
  </cols>
  <sheetData>
    <row r="1" spans="1:2" ht="15">
      <c r="A1" s="409" t="s">
        <v>159</v>
      </c>
      <c r="B1" s="742"/>
    </row>
    <row r="2" spans="1:3" ht="12.75">
      <c r="A2" s="693"/>
      <c r="B2" s="693" t="s">
        <v>490</v>
      </c>
      <c r="C2" s="760"/>
    </row>
    <row r="3" ht="13.5" thickBot="1">
      <c r="B3" s="761"/>
    </row>
    <row r="4" spans="2:5" ht="12.75">
      <c r="B4" s="743" t="s">
        <v>491</v>
      </c>
      <c r="C4" s="744" t="s">
        <v>90</v>
      </c>
      <c r="D4" s="744" t="s">
        <v>91</v>
      </c>
      <c r="E4" s="745" t="s">
        <v>93</v>
      </c>
    </row>
    <row r="5" spans="2:5" ht="12.75">
      <c r="B5" s="746"/>
      <c r="C5" s="965" t="s">
        <v>246</v>
      </c>
      <c r="D5" s="966"/>
      <c r="E5" s="967"/>
    </row>
    <row r="6" spans="2:5" ht="12.75">
      <c r="B6" s="747" t="s">
        <v>492</v>
      </c>
      <c r="C6" s="748">
        <v>3.9</v>
      </c>
      <c r="D6" s="749">
        <v>-0.06</v>
      </c>
      <c r="E6" s="750">
        <v>2.5</v>
      </c>
    </row>
    <row r="7" spans="2:5" ht="12.75">
      <c r="B7" s="747" t="s">
        <v>493</v>
      </c>
      <c r="C7" s="748">
        <v>37.3</v>
      </c>
      <c r="D7" s="749">
        <v>24</v>
      </c>
      <c r="E7" s="750">
        <v>29.7</v>
      </c>
    </row>
    <row r="8" spans="2:5" ht="12.75">
      <c r="B8" s="747" t="s">
        <v>494</v>
      </c>
      <c r="C8" s="751">
        <v>0.03</v>
      </c>
      <c r="D8" s="749">
        <v>-0.11</v>
      </c>
      <c r="E8" s="750">
        <v>0.01</v>
      </c>
    </row>
    <row r="9" spans="2:5" ht="12.75">
      <c r="B9" s="746"/>
      <c r="C9" s="968" t="s">
        <v>495</v>
      </c>
      <c r="D9" s="968"/>
      <c r="E9" s="969"/>
    </row>
    <row r="10" spans="2:5" ht="12.75">
      <c r="B10" s="747" t="s">
        <v>492</v>
      </c>
      <c r="C10" s="752">
        <v>103</v>
      </c>
      <c r="D10" s="753">
        <v>34</v>
      </c>
      <c r="E10" s="754">
        <v>76</v>
      </c>
    </row>
    <row r="11" spans="2:5" ht="12.75">
      <c r="B11" s="747" t="s">
        <v>493</v>
      </c>
      <c r="C11" s="752">
        <v>2633</v>
      </c>
      <c r="D11" s="753">
        <v>1487</v>
      </c>
      <c r="E11" s="762">
        <v>1685</v>
      </c>
    </row>
    <row r="12" spans="2:5" ht="13.5" thickBot="1">
      <c r="B12" s="755" t="s">
        <v>494</v>
      </c>
      <c r="C12" s="756" t="s">
        <v>496</v>
      </c>
      <c r="D12" s="757" t="s">
        <v>496</v>
      </c>
      <c r="E12" s="758" t="s">
        <v>496</v>
      </c>
    </row>
    <row r="13" spans="2:4" ht="15" customHeight="1">
      <c r="B13" s="812" t="s">
        <v>577</v>
      </c>
      <c r="D13" s="686"/>
    </row>
    <row r="14" ht="12.75">
      <c r="B14" s="581" t="s">
        <v>595</v>
      </c>
    </row>
    <row r="15" ht="12.75">
      <c r="B15" s="759" t="s">
        <v>190</v>
      </c>
    </row>
    <row r="16" ht="12.75">
      <c r="B16" s="581" t="s">
        <v>628</v>
      </c>
    </row>
    <row r="17" spans="3:6" ht="12.75" customHeight="1">
      <c r="C17"/>
      <c r="D17"/>
      <c r="E17"/>
      <c r="F17"/>
    </row>
    <row r="18" spans="3:6" ht="12.75" customHeight="1">
      <c r="C18"/>
      <c r="D18"/>
      <c r="E18"/>
      <c r="F18"/>
    </row>
    <row r="19" spans="3:6" ht="12.75" customHeight="1">
      <c r="C19"/>
      <c r="D19"/>
      <c r="E19"/>
      <c r="F19"/>
    </row>
    <row r="20" spans="3:6" ht="12.75" customHeight="1">
      <c r="C20"/>
      <c r="D20"/>
      <c r="E20"/>
      <c r="F20"/>
    </row>
    <row r="21" spans="3:6" ht="12.75" customHeight="1">
      <c r="C21"/>
      <c r="D21"/>
      <c r="E21"/>
      <c r="F21"/>
    </row>
    <row r="22" spans="3:6" ht="12.75" customHeight="1">
      <c r="C22"/>
      <c r="D22"/>
      <c r="E22"/>
      <c r="F22"/>
    </row>
    <row r="23" spans="3:6" ht="12.75" customHeight="1">
      <c r="C23"/>
      <c r="D23"/>
      <c r="E23"/>
      <c r="F23"/>
    </row>
  </sheetData>
  <mergeCells count="2">
    <mergeCell ref="C5:E5"/>
    <mergeCell ref="C9:E9"/>
  </mergeCells>
  <hyperlinks>
    <hyperlink ref="A1" location="index!A1" display="index"/>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AD01-D200-420D-89ED-060F343D7889}">
  <dimension ref="A1:M19"/>
  <sheetViews>
    <sheetView workbookViewId="0" topLeftCell="A1">
      <selection activeCell="B10" sqref="B10"/>
    </sheetView>
  </sheetViews>
  <sheetFormatPr defaultColWidth="9.140625" defaultRowHeight="15"/>
  <cols>
    <col min="2" max="2" width="22.00390625" style="0" customWidth="1"/>
  </cols>
  <sheetData>
    <row r="1" ht="15">
      <c r="A1" s="409" t="s">
        <v>159</v>
      </c>
    </row>
    <row r="2" spans="2:13" ht="15">
      <c r="B2" s="2" t="s">
        <v>308</v>
      </c>
      <c r="C2" s="3"/>
      <c r="D2" s="3"/>
      <c r="E2" s="3"/>
      <c r="F2" s="3"/>
      <c r="G2" s="3"/>
      <c r="H2" s="3"/>
      <c r="I2" s="3"/>
      <c r="J2" s="3"/>
      <c r="K2" s="3"/>
      <c r="L2" s="3"/>
      <c r="M2" s="3"/>
    </row>
    <row r="3" spans="2:13" ht="15.75" thickBot="1">
      <c r="B3" s="3"/>
      <c r="C3" s="3"/>
      <c r="D3" s="3"/>
      <c r="E3" s="3"/>
      <c r="F3" s="3"/>
      <c r="G3" s="3"/>
      <c r="H3" s="3"/>
      <c r="I3" s="347"/>
      <c r="J3" s="3"/>
      <c r="K3" s="3"/>
      <c r="L3" s="3"/>
      <c r="M3" s="3"/>
    </row>
    <row r="4" spans="2:13" ht="15.75" thickBot="1">
      <c r="B4" s="348" t="s">
        <v>250</v>
      </c>
      <c r="C4" s="349">
        <v>2016</v>
      </c>
      <c r="D4" s="349">
        <v>2017</v>
      </c>
      <c r="E4" s="349">
        <v>2018</v>
      </c>
      <c r="F4" s="349">
        <v>2019</v>
      </c>
      <c r="G4" s="349">
        <v>2020</v>
      </c>
      <c r="H4" s="350">
        <v>2021</v>
      </c>
      <c r="I4" s="356">
        <v>2022</v>
      </c>
      <c r="J4" s="358">
        <v>2023</v>
      </c>
      <c r="K4" s="3"/>
      <c r="L4" s="3"/>
      <c r="M4" s="3"/>
    </row>
    <row r="5" spans="2:13" ht="15">
      <c r="B5" s="351"/>
      <c r="C5" s="354" t="s">
        <v>246</v>
      </c>
      <c r="D5" s="355"/>
      <c r="E5" s="355"/>
      <c r="F5" s="355"/>
      <c r="G5" s="355"/>
      <c r="H5" s="355"/>
      <c r="I5" s="355"/>
      <c r="J5" s="359"/>
      <c r="K5" s="3"/>
      <c r="L5" s="3"/>
      <c r="M5" s="3"/>
    </row>
    <row r="6" spans="2:13" ht="15">
      <c r="B6" s="279" t="s">
        <v>251</v>
      </c>
      <c r="C6" s="91">
        <v>-89</v>
      </c>
      <c r="D6" s="91">
        <v>45</v>
      </c>
      <c r="E6" s="91">
        <v>103</v>
      </c>
      <c r="F6" s="91">
        <v>211</v>
      </c>
      <c r="G6" s="91">
        <v>-476</v>
      </c>
      <c r="H6" s="280">
        <v>488</v>
      </c>
      <c r="I6" s="357">
        <v>519</v>
      </c>
      <c r="J6" s="360">
        <v>277</v>
      </c>
      <c r="K6" s="3"/>
      <c r="L6" s="3"/>
      <c r="M6" s="3"/>
    </row>
    <row r="7" spans="2:13" ht="15.75" thickBot="1">
      <c r="B7" s="352" t="s">
        <v>252</v>
      </c>
      <c r="C7" s="243">
        <v>408</v>
      </c>
      <c r="D7" s="243">
        <v>-140</v>
      </c>
      <c r="E7" s="243">
        <v>190</v>
      </c>
      <c r="F7" s="243">
        <v>734</v>
      </c>
      <c r="G7" s="243">
        <v>343</v>
      </c>
      <c r="H7" s="353">
        <v>220</v>
      </c>
      <c r="I7" s="155">
        <v>-1670</v>
      </c>
      <c r="J7" s="269">
        <v>194</v>
      </c>
      <c r="K7" s="3"/>
      <c r="L7" s="3"/>
      <c r="M7" s="3"/>
    </row>
    <row r="8" spans="2:13" ht="15">
      <c r="B8" s="336" t="s">
        <v>597</v>
      </c>
      <c r="C8" s="3"/>
      <c r="D8" s="3"/>
      <c r="E8" s="3"/>
      <c r="F8" s="3"/>
      <c r="G8" s="3"/>
      <c r="H8" s="3"/>
      <c r="I8" s="3"/>
      <c r="J8" s="3"/>
      <c r="K8" s="3"/>
      <c r="L8" s="3"/>
      <c r="M8" s="3"/>
    </row>
    <row r="9" spans="2:13" ht="15">
      <c r="B9" s="338" t="s">
        <v>598</v>
      </c>
      <c r="C9" s="3"/>
      <c r="D9" s="3"/>
      <c r="E9" s="3"/>
      <c r="F9" s="3"/>
      <c r="G9" s="3"/>
      <c r="H9" s="3"/>
      <c r="I9" s="3"/>
      <c r="J9" s="3"/>
      <c r="K9" s="3"/>
      <c r="L9" s="3"/>
      <c r="M9" s="3"/>
    </row>
    <row r="10" spans="2:13" ht="15">
      <c r="B10" s="3" t="s">
        <v>626</v>
      </c>
      <c r="C10" s="3"/>
      <c r="D10" s="3"/>
      <c r="E10" s="3"/>
      <c r="F10" s="3"/>
      <c r="G10" s="3"/>
      <c r="H10" s="3"/>
      <c r="I10" s="3"/>
      <c r="J10" s="3"/>
      <c r="K10" s="3"/>
      <c r="L10" s="3"/>
      <c r="M10" s="3"/>
    </row>
    <row r="11" spans="2:13" ht="15">
      <c r="B11" s="3" t="s">
        <v>253</v>
      </c>
      <c r="C11" s="3"/>
      <c r="D11" s="3"/>
      <c r="E11" s="3"/>
      <c r="F11" s="3"/>
      <c r="G11" s="3"/>
      <c r="H11" s="3"/>
      <c r="I11" s="3"/>
      <c r="J11" s="3"/>
      <c r="K11" s="3"/>
      <c r="L11" s="3"/>
      <c r="M11" s="3"/>
    </row>
    <row r="15" ht="15">
      <c r="D15" s="492"/>
    </row>
    <row r="18" ht="15">
      <c r="E18" s="361"/>
    </row>
    <row r="19" ht="15">
      <c r="E19" s="361"/>
    </row>
  </sheetData>
  <hyperlinks>
    <hyperlink ref="A1" location="index!A1" display="index"/>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7696-027E-46BA-A533-E1304E88B8AF}">
  <dimension ref="A1:T19"/>
  <sheetViews>
    <sheetView workbookViewId="0" topLeftCell="A1">
      <selection activeCell="K21" sqref="K21"/>
    </sheetView>
  </sheetViews>
  <sheetFormatPr defaultColWidth="9.140625" defaultRowHeight="15"/>
  <cols>
    <col min="2" max="2" width="36.7109375" style="0" customWidth="1"/>
  </cols>
  <sheetData>
    <row r="1" ht="15">
      <c r="A1" s="409" t="s">
        <v>159</v>
      </c>
    </row>
    <row r="2" spans="2:20" ht="15">
      <c r="B2" s="2" t="s">
        <v>230</v>
      </c>
      <c r="C2" s="324"/>
      <c r="D2" s="324"/>
      <c r="E2" s="324"/>
      <c r="F2" s="324"/>
      <c r="G2" s="324"/>
      <c r="H2" s="324"/>
      <c r="I2" s="324"/>
      <c r="J2" s="324"/>
      <c r="K2" s="324"/>
      <c r="L2" s="324"/>
      <c r="M2" s="324"/>
      <c r="N2" s="324"/>
      <c r="O2" s="324"/>
      <c r="P2" s="324"/>
      <c r="Q2" s="324"/>
      <c r="R2" s="324"/>
      <c r="S2" s="324"/>
      <c r="T2" s="324"/>
    </row>
    <row r="3" spans="2:20" ht="15.75" thickBot="1">
      <c r="B3" s="324"/>
      <c r="C3" s="324"/>
      <c r="D3" s="324"/>
      <c r="E3" s="324"/>
      <c r="F3" s="324"/>
      <c r="G3" s="324"/>
      <c r="H3" s="324"/>
      <c r="I3" s="324"/>
      <c r="J3" s="324"/>
      <c r="K3" s="324"/>
      <c r="L3" s="324"/>
      <c r="M3" s="325"/>
      <c r="N3" s="325"/>
      <c r="O3" s="325"/>
      <c r="P3" s="325"/>
      <c r="Q3" s="325"/>
      <c r="R3" s="325"/>
      <c r="S3" s="325"/>
      <c r="T3" s="325"/>
    </row>
    <row r="4" spans="2:20" ht="15.75" thickBot="1">
      <c r="B4" s="970"/>
      <c r="C4" s="326" t="s">
        <v>231</v>
      </c>
      <c r="D4" s="326" t="s">
        <v>232</v>
      </c>
      <c r="E4" s="326" t="s">
        <v>233</v>
      </c>
      <c r="F4" s="326" t="s">
        <v>234</v>
      </c>
      <c r="G4" s="326" t="s">
        <v>235</v>
      </c>
      <c r="H4" s="326" t="s">
        <v>236</v>
      </c>
      <c r="I4" s="326" t="s">
        <v>237</v>
      </c>
      <c r="J4" s="326" t="s">
        <v>238</v>
      </c>
      <c r="K4" s="326" t="s">
        <v>239</v>
      </c>
      <c r="L4" s="326" t="s">
        <v>240</v>
      </c>
      <c r="M4" s="326" t="s">
        <v>241</v>
      </c>
      <c r="N4" s="326" t="s">
        <v>242</v>
      </c>
      <c r="O4" s="326" t="s">
        <v>243</v>
      </c>
      <c r="P4" s="326" t="s">
        <v>244</v>
      </c>
      <c r="Q4" s="326" t="s">
        <v>245</v>
      </c>
      <c r="R4" s="326" t="s">
        <v>90</v>
      </c>
      <c r="S4" s="339" t="s">
        <v>91</v>
      </c>
      <c r="T4" s="343" t="s">
        <v>93</v>
      </c>
    </row>
    <row r="5" spans="2:20" ht="15.75" thickBot="1">
      <c r="B5" s="971"/>
      <c r="C5" s="972" t="s">
        <v>246</v>
      </c>
      <c r="D5" s="973"/>
      <c r="E5" s="973"/>
      <c r="F5" s="973"/>
      <c r="G5" s="973"/>
      <c r="H5" s="973"/>
      <c r="I5" s="973"/>
      <c r="J5" s="973"/>
      <c r="K5" s="973"/>
      <c r="L5" s="973"/>
      <c r="M5" s="973"/>
      <c r="N5" s="973"/>
      <c r="O5" s="973"/>
      <c r="P5" s="973"/>
      <c r="Q5" s="973"/>
      <c r="R5" s="973"/>
      <c r="S5" s="973"/>
      <c r="T5" s="974"/>
    </row>
    <row r="6" spans="2:20" ht="15">
      <c r="B6" s="327" t="s">
        <v>247</v>
      </c>
      <c r="C6" s="328">
        <v>989</v>
      </c>
      <c r="D6" s="329">
        <v>1116</v>
      </c>
      <c r="E6" s="329">
        <v>1131</v>
      </c>
      <c r="F6" s="329">
        <v>1269</v>
      </c>
      <c r="G6" s="329">
        <v>1434</v>
      </c>
      <c r="H6" s="329">
        <v>1465</v>
      </c>
      <c r="I6" s="329">
        <v>1489</v>
      </c>
      <c r="J6" s="329">
        <v>1481</v>
      </c>
      <c r="K6" s="329">
        <v>1522</v>
      </c>
      <c r="L6" s="329">
        <v>1529</v>
      </c>
      <c r="M6" s="329">
        <v>1522</v>
      </c>
      <c r="N6" s="329">
        <v>1485</v>
      </c>
      <c r="O6" s="329">
        <v>1337</v>
      </c>
      <c r="P6" s="329">
        <v>1360</v>
      </c>
      <c r="Q6" s="329">
        <v>1413</v>
      </c>
      <c r="R6" s="329">
        <v>1431</v>
      </c>
      <c r="S6" s="340">
        <v>1294</v>
      </c>
      <c r="T6" s="344">
        <v>1271</v>
      </c>
    </row>
    <row r="7" spans="2:20" ht="15">
      <c r="B7" s="330" t="s">
        <v>248</v>
      </c>
      <c r="C7" s="331">
        <v>328</v>
      </c>
      <c r="D7" s="332">
        <v>488</v>
      </c>
      <c r="E7" s="332">
        <v>487</v>
      </c>
      <c r="F7" s="332">
        <v>532</v>
      </c>
      <c r="G7" s="332">
        <v>728</v>
      </c>
      <c r="H7" s="332">
        <v>713</v>
      </c>
      <c r="I7" s="332">
        <v>702</v>
      </c>
      <c r="J7" s="332">
        <v>536</v>
      </c>
      <c r="K7" s="332">
        <v>629</v>
      </c>
      <c r="L7" s="332">
        <v>602</v>
      </c>
      <c r="M7" s="332">
        <v>659</v>
      </c>
      <c r="N7" s="332">
        <v>662</v>
      </c>
      <c r="O7" s="332">
        <v>594</v>
      </c>
      <c r="P7" s="332">
        <v>563</v>
      </c>
      <c r="Q7" s="332">
        <v>506</v>
      </c>
      <c r="R7" s="332">
        <v>469</v>
      </c>
      <c r="S7" s="341">
        <v>489</v>
      </c>
      <c r="T7" s="345">
        <v>551</v>
      </c>
    </row>
    <row r="8" spans="2:20" ht="15.75" thickBot="1">
      <c r="B8" s="333" t="s">
        <v>249</v>
      </c>
      <c r="C8" s="334">
        <v>33.16</v>
      </c>
      <c r="D8" s="335">
        <v>43.73</v>
      </c>
      <c r="E8" s="335">
        <v>43.06</v>
      </c>
      <c r="F8" s="335">
        <v>41.92</v>
      </c>
      <c r="G8" s="335">
        <v>50.77</v>
      </c>
      <c r="H8" s="335">
        <v>48.67</v>
      </c>
      <c r="I8" s="335">
        <v>47.15</v>
      </c>
      <c r="J8" s="335">
        <v>36.19</v>
      </c>
      <c r="K8" s="335">
        <v>41.33</v>
      </c>
      <c r="L8" s="335">
        <v>39.37</v>
      </c>
      <c r="M8" s="335">
        <v>43.3</v>
      </c>
      <c r="N8" s="335">
        <v>44.58</v>
      </c>
      <c r="O8" s="335">
        <v>44.43</v>
      </c>
      <c r="P8" s="335">
        <v>41.4</v>
      </c>
      <c r="Q8" s="335">
        <v>35.82</v>
      </c>
      <c r="R8" s="335">
        <v>32.75</v>
      </c>
      <c r="S8" s="342">
        <v>37.79</v>
      </c>
      <c r="T8" s="346">
        <v>43.39</v>
      </c>
    </row>
    <row r="9" spans="2:20" ht="15">
      <c r="B9" s="336" t="s">
        <v>597</v>
      </c>
      <c r="C9" s="3"/>
      <c r="D9" s="3"/>
      <c r="E9" s="3"/>
      <c r="F9" s="3"/>
      <c r="G9" s="3"/>
      <c r="H9" s="3"/>
      <c r="I9" s="3"/>
      <c r="J9" s="3"/>
      <c r="K9" s="3"/>
      <c r="L9" s="3"/>
      <c r="M9" s="3"/>
      <c r="N9" s="3"/>
      <c r="O9" s="3"/>
      <c r="P9" s="3"/>
      <c r="Q9" s="3"/>
      <c r="R9" s="3"/>
      <c r="S9" s="337"/>
      <c r="T9" s="3"/>
    </row>
    <row r="10" spans="2:20" ht="15">
      <c r="B10" s="338" t="s">
        <v>599</v>
      </c>
      <c r="C10" s="3"/>
      <c r="D10" s="3"/>
      <c r="E10" s="3"/>
      <c r="F10" s="3"/>
      <c r="G10" s="3"/>
      <c r="H10" s="3"/>
      <c r="I10" s="3"/>
      <c r="J10" s="3"/>
      <c r="K10" s="3"/>
      <c r="L10" s="3"/>
      <c r="M10" s="3"/>
      <c r="N10" s="3"/>
      <c r="O10" s="3"/>
      <c r="P10" s="3"/>
      <c r="Q10" s="3"/>
      <c r="R10" s="3"/>
      <c r="S10" s="3"/>
      <c r="T10" s="3"/>
    </row>
    <row r="14" ht="15">
      <c r="K14" s="492"/>
    </row>
    <row r="17" spans="11:20" ht="15">
      <c r="K17" s="362"/>
      <c r="L17" s="362"/>
      <c r="M17" s="362"/>
      <c r="N17" s="362"/>
      <c r="O17" s="362"/>
      <c r="P17" s="362"/>
      <c r="Q17" s="362"/>
      <c r="R17" s="362"/>
      <c r="S17" s="362"/>
      <c r="T17" s="362"/>
    </row>
    <row r="18" spans="11:20" ht="15">
      <c r="K18" s="362"/>
      <c r="L18" s="362"/>
      <c r="M18" s="362"/>
      <c r="N18" s="362"/>
      <c r="O18" s="362"/>
      <c r="P18" s="362"/>
      <c r="Q18" s="362"/>
      <c r="R18" s="362"/>
      <c r="S18" s="362"/>
      <c r="T18" s="362"/>
    </row>
    <row r="19" spans="11:20" ht="15">
      <c r="K19" s="363"/>
      <c r="L19" s="363"/>
      <c r="M19" s="363"/>
      <c r="N19" s="363"/>
      <c r="O19" s="363"/>
      <c r="P19" s="363"/>
      <c r="Q19" s="363"/>
      <c r="R19" s="363"/>
      <c r="S19" s="363"/>
      <c r="T19" s="363"/>
    </row>
  </sheetData>
  <mergeCells count="2">
    <mergeCell ref="B4:B5"/>
    <mergeCell ref="C5:T5"/>
  </mergeCells>
  <hyperlinks>
    <hyperlink ref="A1" location="index!A1" display="index"/>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F33B-2D25-43E3-816D-4E0E570F006C}">
  <dimension ref="A1:AG9"/>
  <sheetViews>
    <sheetView workbookViewId="0" topLeftCell="A1"/>
  </sheetViews>
  <sheetFormatPr defaultColWidth="9.140625" defaultRowHeight="15"/>
  <sheetData>
    <row r="1" ht="15">
      <c r="A1" s="171" t="s">
        <v>164</v>
      </c>
    </row>
    <row r="2" spans="1:12" ht="15">
      <c r="A2" s="409" t="s">
        <v>159</v>
      </c>
      <c r="B2" s="388" t="s">
        <v>606</v>
      </c>
      <c r="C2" s="324"/>
      <c r="D2" s="324"/>
      <c r="E2" s="324"/>
      <c r="F2" s="324"/>
      <c r="G2" s="324"/>
      <c r="H2" s="324"/>
      <c r="I2" s="324"/>
      <c r="J2" s="324"/>
      <c r="K2" s="324"/>
      <c r="L2" s="324"/>
    </row>
    <row r="3" ht="15.75" thickBot="1"/>
    <row r="4" spans="2:33" ht="15">
      <c r="B4" s="977">
        <v>2008</v>
      </c>
      <c r="C4" s="976"/>
      <c r="D4" s="975">
        <v>2009</v>
      </c>
      <c r="E4" s="976"/>
      <c r="F4" s="975">
        <v>2010</v>
      </c>
      <c r="G4" s="976"/>
      <c r="H4" s="975">
        <v>2011</v>
      </c>
      <c r="I4" s="976"/>
      <c r="J4" s="975">
        <v>2012</v>
      </c>
      <c r="K4" s="976"/>
      <c r="L4" s="975">
        <v>2013</v>
      </c>
      <c r="M4" s="976"/>
      <c r="N4" s="975">
        <v>2014</v>
      </c>
      <c r="O4" s="976"/>
      <c r="P4" s="975">
        <v>2015</v>
      </c>
      <c r="Q4" s="976"/>
      <c r="R4" s="975">
        <v>2016</v>
      </c>
      <c r="S4" s="978"/>
      <c r="T4" s="975">
        <v>2017</v>
      </c>
      <c r="U4" s="978"/>
      <c r="V4" s="975">
        <v>2018</v>
      </c>
      <c r="W4" s="978"/>
      <c r="X4" s="975">
        <v>2019</v>
      </c>
      <c r="Y4" s="978"/>
      <c r="Z4" s="975">
        <v>2020</v>
      </c>
      <c r="AA4" s="978"/>
      <c r="AB4" s="975">
        <v>2021</v>
      </c>
      <c r="AC4" s="978"/>
      <c r="AD4" s="935">
        <v>2022</v>
      </c>
      <c r="AE4" s="936"/>
      <c r="AF4" s="978">
        <v>2023</v>
      </c>
      <c r="AG4" s="979"/>
    </row>
    <row r="5" spans="2:33" ht="15">
      <c r="B5" s="469" t="s">
        <v>297</v>
      </c>
      <c r="C5" s="470" t="s">
        <v>298</v>
      </c>
      <c r="D5" s="470" t="s">
        <v>297</v>
      </c>
      <c r="E5" s="470" t="s">
        <v>298</v>
      </c>
      <c r="F5" s="470" t="s">
        <v>297</v>
      </c>
      <c r="G5" s="470" t="s">
        <v>298</v>
      </c>
      <c r="H5" s="470" t="s">
        <v>297</v>
      </c>
      <c r="I5" s="470" t="s">
        <v>298</v>
      </c>
      <c r="J5" s="470" t="s">
        <v>297</v>
      </c>
      <c r="K5" s="470" t="s">
        <v>298</v>
      </c>
      <c r="L5" s="470" t="s">
        <v>297</v>
      </c>
      <c r="M5" s="470" t="s">
        <v>298</v>
      </c>
      <c r="N5" s="470" t="s">
        <v>297</v>
      </c>
      <c r="O5" s="470" t="s">
        <v>298</v>
      </c>
      <c r="P5" s="470" t="s">
        <v>297</v>
      </c>
      <c r="Q5" s="470" t="s">
        <v>298</v>
      </c>
      <c r="R5" s="470" t="s">
        <v>297</v>
      </c>
      <c r="S5" s="470" t="s">
        <v>298</v>
      </c>
      <c r="T5" s="470" t="s">
        <v>297</v>
      </c>
      <c r="U5" s="470" t="s">
        <v>298</v>
      </c>
      <c r="V5" s="470" t="s">
        <v>297</v>
      </c>
      <c r="W5" s="470" t="s">
        <v>298</v>
      </c>
      <c r="X5" s="470" t="s">
        <v>297</v>
      </c>
      <c r="Y5" s="470" t="s">
        <v>298</v>
      </c>
      <c r="Z5" s="470" t="s">
        <v>297</v>
      </c>
      <c r="AA5" s="470" t="s">
        <v>298</v>
      </c>
      <c r="AB5" s="470" t="s">
        <v>297</v>
      </c>
      <c r="AC5" s="477" t="s">
        <v>298</v>
      </c>
      <c r="AD5" s="479" t="s">
        <v>297</v>
      </c>
      <c r="AE5" s="476" t="s">
        <v>298</v>
      </c>
      <c r="AF5" s="474" t="s">
        <v>297</v>
      </c>
      <c r="AG5" s="480" t="s">
        <v>298</v>
      </c>
    </row>
    <row r="6" spans="2:33" ht="15.75" thickBot="1">
      <c r="B6" s="471">
        <v>40.25</v>
      </c>
      <c r="C6" s="472">
        <v>39.15</v>
      </c>
      <c r="D6" s="472">
        <v>39.15</v>
      </c>
      <c r="E6" s="472">
        <v>47.39</v>
      </c>
      <c r="F6" s="472">
        <v>47.39</v>
      </c>
      <c r="G6" s="472">
        <v>45.25</v>
      </c>
      <c r="H6" s="472">
        <v>45.25</v>
      </c>
      <c r="I6" s="472">
        <v>44.62</v>
      </c>
      <c r="J6" s="472">
        <v>44.62</v>
      </c>
      <c r="K6" s="472">
        <v>39.09</v>
      </c>
      <c r="L6" s="472">
        <v>35.19</v>
      </c>
      <c r="M6" s="472">
        <v>40.02</v>
      </c>
      <c r="N6" s="472">
        <v>41.83</v>
      </c>
      <c r="O6" s="472">
        <v>44.99</v>
      </c>
      <c r="P6" s="472">
        <v>37.39</v>
      </c>
      <c r="Q6" s="472">
        <v>43.29</v>
      </c>
      <c r="R6" s="473">
        <v>43.32</v>
      </c>
      <c r="S6" s="473">
        <v>46.9</v>
      </c>
      <c r="T6" s="473">
        <v>43.76</v>
      </c>
      <c r="U6" s="473">
        <v>44.53</v>
      </c>
      <c r="V6" s="473">
        <v>44.4</v>
      </c>
      <c r="W6" s="473">
        <v>44.53</v>
      </c>
      <c r="X6" s="473">
        <v>40.18</v>
      </c>
      <c r="Y6" s="473">
        <v>38.59</v>
      </c>
      <c r="Z6" s="473">
        <v>34.76</v>
      </c>
      <c r="AA6" s="473">
        <v>35.41</v>
      </c>
      <c r="AB6" s="473">
        <v>31.64</v>
      </c>
      <c r="AC6" s="478">
        <v>35.62</v>
      </c>
      <c r="AD6" s="481">
        <v>38.67</v>
      </c>
      <c r="AE6" s="482">
        <v>45.83</v>
      </c>
      <c r="AF6" s="475">
        <v>42.32</v>
      </c>
      <c r="AG6" s="483" t="s">
        <v>299</v>
      </c>
    </row>
    <row r="7" ht="15">
      <c r="B7" s="336" t="s">
        <v>597</v>
      </c>
    </row>
    <row r="8" ht="15">
      <c r="B8" s="338" t="s">
        <v>623</v>
      </c>
    </row>
    <row r="9" ht="15">
      <c r="B9" s="338"/>
    </row>
  </sheetData>
  <mergeCells count="16">
    <mergeCell ref="Z4:AA4"/>
    <mergeCell ref="AB4:AC4"/>
    <mergeCell ref="AD4:AE4"/>
    <mergeCell ref="AF4:AG4"/>
    <mergeCell ref="N4:O4"/>
    <mergeCell ref="P4:Q4"/>
    <mergeCell ref="R4:S4"/>
    <mergeCell ref="T4:U4"/>
    <mergeCell ref="V4:W4"/>
    <mergeCell ref="X4:Y4"/>
    <mergeCell ref="L4:M4"/>
    <mergeCell ref="B4:C4"/>
    <mergeCell ref="D4:E4"/>
    <mergeCell ref="F4:G4"/>
    <mergeCell ref="H4:I4"/>
    <mergeCell ref="J4:K4"/>
  </mergeCells>
  <hyperlinks>
    <hyperlink ref="A2" location="index!A1" display="index"/>
  </hyperlinks>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E1D9-50F0-441A-9A59-BE7CFBF242C8}">
  <dimension ref="A1:U19"/>
  <sheetViews>
    <sheetView workbookViewId="0" topLeftCell="A1"/>
  </sheetViews>
  <sheetFormatPr defaultColWidth="9.140625" defaultRowHeight="15"/>
  <cols>
    <col min="2" max="2" width="30.28125" style="0" customWidth="1"/>
  </cols>
  <sheetData>
    <row r="1" ht="15">
      <c r="A1" s="409" t="s">
        <v>159</v>
      </c>
    </row>
    <row r="2" spans="2:21" ht="15">
      <c r="B2" s="2" t="s">
        <v>254</v>
      </c>
      <c r="C2" s="3"/>
      <c r="D2" s="3"/>
      <c r="E2" s="3"/>
      <c r="F2" s="3"/>
      <c r="G2" s="3"/>
      <c r="H2" s="3"/>
      <c r="I2" s="3"/>
      <c r="J2" s="3"/>
      <c r="K2" s="3"/>
      <c r="L2" s="3"/>
      <c r="M2" s="3"/>
      <c r="N2" s="3"/>
      <c r="O2" s="3"/>
      <c r="P2" s="3"/>
      <c r="Q2" s="3"/>
      <c r="R2" s="3"/>
      <c r="S2" s="3"/>
      <c r="T2" s="3"/>
      <c r="U2" s="3"/>
    </row>
    <row r="3" spans="2:21" ht="15.75" thickBot="1">
      <c r="B3" s="3"/>
      <c r="C3" s="3"/>
      <c r="D3" s="3"/>
      <c r="E3" s="3"/>
      <c r="F3" s="3"/>
      <c r="G3" s="3"/>
      <c r="H3" s="3"/>
      <c r="I3" s="3"/>
      <c r="J3" s="3"/>
      <c r="K3" s="3"/>
      <c r="L3" s="3"/>
      <c r="M3" s="3"/>
      <c r="N3" s="3"/>
      <c r="O3" s="3"/>
      <c r="P3" s="3"/>
      <c r="Q3" s="3"/>
      <c r="R3" s="3"/>
      <c r="S3" s="3"/>
      <c r="T3" s="3"/>
      <c r="U3" s="3"/>
    </row>
    <row r="4" spans="2:21" ht="15.75" thickBot="1">
      <c r="B4" s="980"/>
      <c r="C4" s="364" t="s">
        <v>231</v>
      </c>
      <c r="D4" s="364" t="s">
        <v>232</v>
      </c>
      <c r="E4" s="364" t="s">
        <v>233</v>
      </c>
      <c r="F4" s="364" t="s">
        <v>234</v>
      </c>
      <c r="G4" s="364" t="s">
        <v>235</v>
      </c>
      <c r="H4" s="364" t="s">
        <v>236</v>
      </c>
      <c r="I4" s="364" t="s">
        <v>237</v>
      </c>
      <c r="J4" s="364" t="s">
        <v>238</v>
      </c>
      <c r="K4" s="364" t="s">
        <v>239</v>
      </c>
      <c r="L4" s="364" t="s">
        <v>240</v>
      </c>
      <c r="M4" s="364" t="s">
        <v>241</v>
      </c>
      <c r="N4" s="364" t="s">
        <v>242</v>
      </c>
      <c r="O4" s="364" t="s">
        <v>243</v>
      </c>
      <c r="P4" s="364" t="s">
        <v>244</v>
      </c>
      <c r="Q4" s="364" t="s">
        <v>245</v>
      </c>
      <c r="R4" s="364" t="s">
        <v>90</v>
      </c>
      <c r="S4" s="364" t="s">
        <v>91</v>
      </c>
      <c r="T4" s="384" t="s">
        <v>93</v>
      </c>
      <c r="U4" s="3"/>
    </row>
    <row r="5" spans="2:21" ht="15.75" thickBot="1">
      <c r="B5" s="981"/>
      <c r="C5" s="378" t="s">
        <v>246</v>
      </c>
      <c r="D5" s="379"/>
      <c r="E5" s="379"/>
      <c r="F5" s="379"/>
      <c r="G5" s="379"/>
      <c r="H5" s="379"/>
      <c r="I5" s="379"/>
      <c r="J5" s="379"/>
      <c r="K5" s="379"/>
      <c r="L5" s="379"/>
      <c r="M5" s="379"/>
      <c r="N5" s="379"/>
      <c r="O5" s="379"/>
      <c r="P5" s="379"/>
      <c r="Q5" s="379"/>
      <c r="R5" s="379"/>
      <c r="S5" s="379"/>
      <c r="T5" s="380"/>
      <c r="U5" s="3"/>
    </row>
    <row r="6" spans="2:21" ht="15">
      <c r="B6" s="365" t="s">
        <v>255</v>
      </c>
      <c r="C6" s="366">
        <v>981</v>
      </c>
      <c r="D6" s="367">
        <v>1107</v>
      </c>
      <c r="E6" s="368">
        <v>1122</v>
      </c>
      <c r="F6" s="368">
        <v>1259</v>
      </c>
      <c r="G6" s="368">
        <v>1423</v>
      </c>
      <c r="H6" s="368">
        <v>1453</v>
      </c>
      <c r="I6" s="368">
        <v>1477</v>
      </c>
      <c r="J6" s="368">
        <v>1470</v>
      </c>
      <c r="K6" s="368">
        <v>1511</v>
      </c>
      <c r="L6" s="369">
        <v>1518</v>
      </c>
      <c r="M6" s="367">
        <v>1512</v>
      </c>
      <c r="N6" s="368">
        <v>1475</v>
      </c>
      <c r="O6" s="368">
        <v>1328</v>
      </c>
      <c r="P6" s="368">
        <v>1351</v>
      </c>
      <c r="Q6" s="368">
        <v>1404</v>
      </c>
      <c r="R6" s="370">
        <v>1422</v>
      </c>
      <c r="S6" s="381">
        <v>1287</v>
      </c>
      <c r="T6" s="385">
        <v>1264</v>
      </c>
      <c r="U6" s="3"/>
    </row>
    <row r="7" spans="2:21" ht="15">
      <c r="B7" s="371" t="s">
        <v>256</v>
      </c>
      <c r="C7" s="372">
        <v>-486</v>
      </c>
      <c r="D7" s="373">
        <v>-486</v>
      </c>
      <c r="E7" s="372">
        <v>-550</v>
      </c>
      <c r="F7" s="372">
        <v>-619</v>
      </c>
      <c r="G7" s="372">
        <v>-652</v>
      </c>
      <c r="H7" s="372">
        <v>-691</v>
      </c>
      <c r="I7" s="372">
        <v>-767</v>
      </c>
      <c r="J7" s="372">
        <v>-1054</v>
      </c>
      <c r="K7" s="372">
        <v>-1032</v>
      </c>
      <c r="L7" s="372">
        <v>-1114</v>
      </c>
      <c r="M7" s="372">
        <v>-1209</v>
      </c>
      <c r="N7" s="372">
        <v>-1273</v>
      </c>
      <c r="O7" s="372">
        <v>-1348</v>
      </c>
      <c r="P7" s="372">
        <v>-1371</v>
      </c>
      <c r="Q7" s="372">
        <v>-1477</v>
      </c>
      <c r="R7" s="373">
        <v>-1495</v>
      </c>
      <c r="S7" s="382">
        <v>-1605</v>
      </c>
      <c r="T7" s="386">
        <v>-1634</v>
      </c>
      <c r="U7" s="3"/>
    </row>
    <row r="8" spans="2:21" ht="15.75" thickBot="1">
      <c r="B8" s="374" t="s">
        <v>257</v>
      </c>
      <c r="C8" s="375">
        <v>495</v>
      </c>
      <c r="D8" s="376">
        <v>621</v>
      </c>
      <c r="E8" s="377">
        <v>572</v>
      </c>
      <c r="F8" s="377">
        <v>640</v>
      </c>
      <c r="G8" s="377">
        <v>771</v>
      </c>
      <c r="H8" s="377">
        <v>762</v>
      </c>
      <c r="I8" s="377">
        <v>710</v>
      </c>
      <c r="J8" s="377">
        <v>416</v>
      </c>
      <c r="K8" s="377">
        <v>479</v>
      </c>
      <c r="L8" s="377">
        <v>404</v>
      </c>
      <c r="M8" s="377">
        <v>303</v>
      </c>
      <c r="N8" s="377">
        <v>202</v>
      </c>
      <c r="O8" s="377">
        <v>-20</v>
      </c>
      <c r="P8" s="377">
        <v>-20</v>
      </c>
      <c r="Q8" s="377">
        <v>-73</v>
      </c>
      <c r="R8" s="376">
        <v>-73</v>
      </c>
      <c r="S8" s="383">
        <v>-318</v>
      </c>
      <c r="T8" s="387">
        <v>-370</v>
      </c>
      <c r="U8" s="3"/>
    </row>
    <row r="9" spans="2:21" ht="15">
      <c r="B9" s="336" t="s">
        <v>597</v>
      </c>
      <c r="C9" s="3"/>
      <c r="D9" s="3"/>
      <c r="E9" s="3"/>
      <c r="F9" s="3"/>
      <c r="G9" s="3"/>
      <c r="H9" s="3"/>
      <c r="I9" s="3"/>
      <c r="J9" s="3"/>
      <c r="K9" s="3"/>
      <c r="L9" s="3"/>
      <c r="M9" s="3"/>
      <c r="N9" s="3"/>
      <c r="O9" s="3"/>
      <c r="P9" s="3"/>
      <c r="Q9" s="3"/>
      <c r="R9" s="3"/>
      <c r="S9" s="337"/>
      <c r="T9" s="3"/>
      <c r="U9" s="3"/>
    </row>
    <row r="10" spans="2:21" ht="15">
      <c r="B10" s="338" t="s">
        <v>497</v>
      </c>
      <c r="C10" s="3"/>
      <c r="D10" s="3"/>
      <c r="E10" s="3"/>
      <c r="F10" s="3"/>
      <c r="G10" s="3"/>
      <c r="H10" s="3"/>
      <c r="I10" s="3"/>
      <c r="J10" s="3"/>
      <c r="K10" s="3"/>
      <c r="L10" s="3"/>
      <c r="M10" s="3"/>
      <c r="N10" s="3"/>
      <c r="O10" s="3"/>
      <c r="P10" s="3"/>
      <c r="Q10" s="3"/>
      <c r="R10" s="3"/>
      <c r="S10" s="3"/>
      <c r="T10" s="3"/>
      <c r="U10" s="3"/>
    </row>
    <row r="11" spans="2:21" ht="15">
      <c r="B11" s="3"/>
      <c r="C11" s="3"/>
      <c r="D11" s="3"/>
      <c r="E11" s="3"/>
      <c r="F11" s="3"/>
      <c r="G11" s="3"/>
      <c r="H11" s="3"/>
      <c r="I11" s="3"/>
      <c r="J11" s="3"/>
      <c r="K11" s="3"/>
      <c r="L11" s="3"/>
      <c r="M11" s="3"/>
      <c r="N11" s="3"/>
      <c r="O11" s="3"/>
      <c r="P11" s="3"/>
      <c r="Q11" s="3"/>
      <c r="R11" s="3"/>
      <c r="S11" s="3"/>
      <c r="T11" s="3"/>
      <c r="U11" s="3"/>
    </row>
    <row r="14" ht="15">
      <c r="K14" s="492"/>
    </row>
    <row r="17" spans="11:20" ht="15">
      <c r="K17" s="362"/>
      <c r="L17" s="362"/>
      <c r="M17" s="362"/>
      <c r="N17" s="362"/>
      <c r="O17" s="362"/>
      <c r="P17" s="362"/>
      <c r="Q17" s="362"/>
      <c r="R17" s="362"/>
      <c r="S17" s="362"/>
      <c r="T17" s="362"/>
    </row>
    <row r="18" spans="11:20" ht="15">
      <c r="K18" s="362"/>
      <c r="L18" s="362"/>
      <c r="M18" s="362"/>
      <c r="N18" s="362"/>
      <c r="O18" s="362"/>
      <c r="P18" s="362"/>
      <c r="Q18" s="362"/>
      <c r="R18" s="362"/>
      <c r="S18" s="362"/>
      <c r="T18" s="362"/>
    </row>
    <row r="19" spans="11:20" ht="15">
      <c r="K19" s="363"/>
      <c r="L19" s="363"/>
      <c r="M19" s="363"/>
      <c r="N19" s="363"/>
      <c r="O19" s="363"/>
      <c r="P19" s="363"/>
      <c r="Q19" s="363"/>
      <c r="R19" s="363"/>
      <c r="S19" s="363"/>
      <c r="T19" s="363"/>
    </row>
  </sheetData>
  <mergeCells count="1">
    <mergeCell ref="B4:B5"/>
  </mergeCells>
  <hyperlinks>
    <hyperlink ref="A1" location="index!A1" display="index"/>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63BE-07EC-4281-85F5-E3CFE5A7D1A6}">
  <dimension ref="A1:D13"/>
  <sheetViews>
    <sheetView workbookViewId="0" topLeftCell="A1"/>
  </sheetViews>
  <sheetFormatPr defaultColWidth="9.140625" defaultRowHeight="15"/>
  <cols>
    <col min="2" max="2" width="48.00390625" style="0" customWidth="1"/>
    <col min="3" max="3" width="40.8515625" style="0" customWidth="1"/>
  </cols>
  <sheetData>
    <row r="1" ht="15">
      <c r="A1" s="409" t="s">
        <v>159</v>
      </c>
    </row>
    <row r="2" spans="2:4" ht="15">
      <c r="B2" s="388" t="s">
        <v>258</v>
      </c>
      <c r="C2" s="324"/>
      <c r="D2" s="191"/>
    </row>
    <row r="3" spans="2:4" ht="15.75" thickBot="1">
      <c r="B3" s="324"/>
      <c r="C3" s="3"/>
      <c r="D3" s="191"/>
    </row>
    <row r="4" spans="2:4" ht="15">
      <c r="B4" s="389" t="s">
        <v>259</v>
      </c>
      <c r="C4" s="390" t="s">
        <v>262</v>
      </c>
      <c r="D4" s="191"/>
    </row>
    <row r="5" spans="2:4" ht="15">
      <c r="B5" s="391" t="s">
        <v>260</v>
      </c>
      <c r="C5" s="392">
        <v>0.0694</v>
      </c>
      <c r="D5" s="191"/>
    </row>
    <row r="6" spans="2:4" ht="26.25" thickBot="1">
      <c r="B6" s="393" t="s">
        <v>261</v>
      </c>
      <c r="C6" s="394" t="s">
        <v>263</v>
      </c>
      <c r="D6" s="191"/>
    </row>
    <row r="7" spans="2:4" ht="25.5">
      <c r="B7" s="395" t="s">
        <v>601</v>
      </c>
      <c r="C7" s="324"/>
      <c r="D7" s="191"/>
    </row>
    <row r="8" spans="2:4" ht="15">
      <c r="B8" s="338" t="s">
        <v>600</v>
      </c>
      <c r="C8" s="3"/>
      <c r="D8" s="191"/>
    </row>
    <row r="9" spans="2:4" ht="15">
      <c r="B9" s="3"/>
      <c r="C9" s="3"/>
      <c r="D9" s="191"/>
    </row>
    <row r="10" spans="2:4" ht="15">
      <c r="B10" s="3"/>
      <c r="C10" s="3"/>
      <c r="D10" s="191"/>
    </row>
    <row r="11" spans="2:4" ht="15">
      <c r="B11" s="3"/>
      <c r="C11" s="3"/>
      <c r="D11" s="191"/>
    </row>
    <row r="12" spans="2:4" ht="15">
      <c r="B12" s="2"/>
      <c r="C12" s="3"/>
      <c r="D12" s="191"/>
    </row>
    <row r="13" spans="2:4" ht="15">
      <c r="B13" s="3"/>
      <c r="C13" s="3"/>
      <c r="D13" s="191"/>
    </row>
  </sheetData>
  <hyperlinks>
    <hyperlink ref="A1" location="index!A1" display="index"/>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F0302-D50F-4D10-9298-AB509FDF52FF}">
  <dimension ref="A1:O15"/>
  <sheetViews>
    <sheetView workbookViewId="0" topLeftCell="A1"/>
  </sheetViews>
  <sheetFormatPr defaultColWidth="9.140625" defaultRowHeight="15"/>
  <cols>
    <col min="2" max="2" width="25.140625" style="0" customWidth="1"/>
  </cols>
  <sheetData>
    <row r="1" ht="15">
      <c r="A1" s="409" t="s">
        <v>159</v>
      </c>
    </row>
    <row r="2" spans="1:15" ht="15">
      <c r="A2" s="324"/>
      <c r="B2" s="388" t="s">
        <v>305</v>
      </c>
      <c r="C2" s="397"/>
      <c r="D2" s="398"/>
      <c r="E2" s="398"/>
      <c r="F2" s="398"/>
      <c r="G2" s="398"/>
      <c r="H2" s="399"/>
      <c r="I2" s="399"/>
      <c r="J2" s="399"/>
      <c r="K2" s="324"/>
      <c r="L2" s="324"/>
      <c r="M2" s="324"/>
      <c r="N2" s="324"/>
      <c r="O2" s="324"/>
    </row>
    <row r="3" spans="1:15" ht="15.75" thickBot="1">
      <c r="A3" s="324"/>
      <c r="B3" s="324"/>
      <c r="C3" s="400"/>
      <c r="D3" s="400"/>
      <c r="E3" s="400"/>
      <c r="F3" s="400"/>
      <c r="G3" s="400"/>
      <c r="H3" s="401"/>
      <c r="I3" s="401"/>
      <c r="J3" s="401"/>
      <c r="K3" s="324"/>
      <c r="L3" s="324"/>
      <c r="M3" s="324"/>
      <c r="N3" s="324"/>
      <c r="O3" s="324"/>
    </row>
    <row r="4" spans="1:15" ht="15.75" thickBot="1">
      <c r="A4" s="324"/>
      <c r="B4" s="413"/>
      <c r="C4" s="418" t="s">
        <v>236</v>
      </c>
      <c r="D4" s="419" t="s">
        <v>237</v>
      </c>
      <c r="E4" s="419" t="s">
        <v>238</v>
      </c>
      <c r="F4" s="419" t="s">
        <v>239</v>
      </c>
      <c r="G4" s="419" t="s">
        <v>240</v>
      </c>
      <c r="H4" s="419" t="s">
        <v>241</v>
      </c>
      <c r="I4" s="419" t="s">
        <v>242</v>
      </c>
      <c r="J4" s="419" t="s">
        <v>243</v>
      </c>
      <c r="K4" s="419" t="s">
        <v>244</v>
      </c>
      <c r="L4" s="419" t="s">
        <v>245</v>
      </c>
      <c r="M4" s="419" t="s">
        <v>90</v>
      </c>
      <c r="N4" s="419" t="s">
        <v>91</v>
      </c>
      <c r="O4" s="423" t="s">
        <v>93</v>
      </c>
    </row>
    <row r="5" spans="1:15" ht="15.75" thickBot="1">
      <c r="A5" s="324"/>
      <c r="B5" s="414"/>
      <c r="C5" s="982" t="s">
        <v>246</v>
      </c>
      <c r="D5" s="983"/>
      <c r="E5" s="983"/>
      <c r="F5" s="983"/>
      <c r="G5" s="983"/>
      <c r="H5" s="983"/>
      <c r="I5" s="983"/>
      <c r="J5" s="983"/>
      <c r="K5" s="983"/>
      <c r="L5" s="983"/>
      <c r="M5" s="983"/>
      <c r="N5" s="983"/>
      <c r="O5" s="984"/>
    </row>
    <row r="6" spans="1:15" ht="15">
      <c r="A6" s="324"/>
      <c r="B6" s="417" t="s">
        <v>264</v>
      </c>
      <c r="C6" s="420">
        <v>17</v>
      </c>
      <c r="D6" s="421">
        <v>16.4</v>
      </c>
      <c r="E6" s="421">
        <v>15.8</v>
      </c>
      <c r="F6" s="421">
        <v>16.2</v>
      </c>
      <c r="G6" s="421">
        <v>13.4</v>
      </c>
      <c r="H6" s="421">
        <v>15</v>
      </c>
      <c r="I6" s="421">
        <v>15.1</v>
      </c>
      <c r="J6" s="421">
        <v>16.5</v>
      </c>
      <c r="K6" s="421">
        <v>16.8</v>
      </c>
      <c r="L6" s="421">
        <v>18</v>
      </c>
      <c r="M6" s="421">
        <v>22.7</v>
      </c>
      <c r="N6" s="91">
        <v>24.5</v>
      </c>
      <c r="O6" s="422">
        <v>23.6</v>
      </c>
    </row>
    <row r="7" spans="1:15" ht="15">
      <c r="A7" s="324"/>
      <c r="B7" s="251" t="s">
        <v>265</v>
      </c>
      <c r="C7" s="207">
        <v>39.3</v>
      </c>
      <c r="D7" s="206">
        <v>31.5</v>
      </c>
      <c r="E7" s="206">
        <v>30.2</v>
      </c>
      <c r="F7" s="206">
        <v>33.5</v>
      </c>
      <c r="G7" s="206">
        <v>32.1</v>
      </c>
      <c r="H7" s="206">
        <v>32.5</v>
      </c>
      <c r="I7" s="206">
        <v>31.2</v>
      </c>
      <c r="J7" s="206">
        <v>29.2</v>
      </c>
      <c r="K7" s="206">
        <v>30.2</v>
      </c>
      <c r="L7" s="206">
        <v>31.7</v>
      </c>
      <c r="M7" s="206">
        <v>28.8</v>
      </c>
      <c r="N7" s="248">
        <v>27.7</v>
      </c>
      <c r="O7" s="415">
        <v>20.4</v>
      </c>
    </row>
    <row r="8" spans="1:15" ht="15">
      <c r="A8" s="324"/>
      <c r="B8" s="251" t="s">
        <v>266</v>
      </c>
      <c r="C8" s="207">
        <v>0.8</v>
      </c>
      <c r="D8" s="206">
        <v>0.8</v>
      </c>
      <c r="E8" s="206">
        <v>0.9</v>
      </c>
      <c r="F8" s="206">
        <v>0.7</v>
      </c>
      <c r="G8" s="206">
        <v>0.7</v>
      </c>
      <c r="H8" s="206">
        <v>0.8</v>
      </c>
      <c r="I8" s="206">
        <v>0.8</v>
      </c>
      <c r="J8" s="206">
        <v>0.9</v>
      </c>
      <c r="K8" s="206">
        <v>0.8</v>
      </c>
      <c r="L8" s="206">
        <v>1</v>
      </c>
      <c r="M8" s="206">
        <v>0.9</v>
      </c>
      <c r="N8" s="248">
        <v>0.9</v>
      </c>
      <c r="O8" s="700">
        <v>1</v>
      </c>
    </row>
    <row r="9" spans="1:15" ht="15">
      <c r="A9" s="324"/>
      <c r="B9" s="251" t="s">
        <v>267</v>
      </c>
      <c r="C9" s="207">
        <v>0.7</v>
      </c>
      <c r="D9" s="206">
        <v>0.7</v>
      </c>
      <c r="E9" s="206">
        <v>0.7</v>
      </c>
      <c r="F9" s="206">
        <v>0.7</v>
      </c>
      <c r="G9" s="206">
        <v>0.7</v>
      </c>
      <c r="H9" s="206">
        <v>0.7</v>
      </c>
      <c r="I9" s="206">
        <v>0.7</v>
      </c>
      <c r="J9" s="206">
        <v>0.8</v>
      </c>
      <c r="K9" s="206">
        <v>0.9</v>
      </c>
      <c r="L9" s="206">
        <v>0.9</v>
      </c>
      <c r="M9" s="206">
        <v>1</v>
      </c>
      <c r="N9" s="206">
        <v>1</v>
      </c>
      <c r="O9" s="415">
        <v>1.1</v>
      </c>
    </row>
    <row r="10" spans="1:15" ht="15.75" thickBot="1">
      <c r="A10" s="324"/>
      <c r="B10" s="246" t="s">
        <v>268</v>
      </c>
      <c r="C10" s="195">
        <v>57.8</v>
      </c>
      <c r="D10" s="194">
        <v>49.4</v>
      </c>
      <c r="E10" s="194">
        <v>47.6</v>
      </c>
      <c r="F10" s="194">
        <v>51.10000000000001</v>
      </c>
      <c r="G10" s="194">
        <v>46.900000000000006</v>
      </c>
      <c r="H10" s="194">
        <v>49</v>
      </c>
      <c r="I10" s="194">
        <v>47.8</v>
      </c>
      <c r="J10" s="194">
        <v>47.4</v>
      </c>
      <c r="K10" s="194">
        <v>48.699999999999996</v>
      </c>
      <c r="L10" s="194">
        <v>51.6</v>
      </c>
      <c r="M10" s="194">
        <v>53.4</v>
      </c>
      <c r="N10" s="243">
        <v>54.1</v>
      </c>
      <c r="O10" s="416">
        <v>46.1</v>
      </c>
    </row>
    <row r="11" spans="1:15" ht="15">
      <c r="A11" s="396"/>
      <c r="B11" s="3" t="s">
        <v>602</v>
      </c>
      <c r="C11" s="403"/>
      <c r="D11" s="403"/>
      <c r="E11" s="404"/>
      <c r="F11" s="324"/>
      <c r="G11" s="324"/>
      <c r="H11" s="324"/>
      <c r="I11" s="324"/>
      <c r="J11" s="324"/>
      <c r="K11" s="324"/>
      <c r="L11" s="324"/>
      <c r="M11" s="324"/>
      <c r="N11" s="324"/>
      <c r="O11" s="402"/>
    </row>
    <row r="12" ht="15">
      <c r="B12" s="764" t="s">
        <v>603</v>
      </c>
    </row>
    <row r="13" ht="15">
      <c r="B13" s="2" t="s">
        <v>59</v>
      </c>
    </row>
    <row r="14" ht="15">
      <c r="B14" s="47" t="s">
        <v>625</v>
      </c>
    </row>
    <row r="15" ht="15">
      <c r="B15" s="47" t="s">
        <v>269</v>
      </c>
    </row>
  </sheetData>
  <mergeCells count="1">
    <mergeCell ref="C5:O5"/>
  </mergeCells>
  <hyperlinks>
    <hyperlink ref="A1" location="index!A1" display="index"/>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CA5F0-4C47-4165-9774-85D329D3156E}">
  <dimension ref="A1:N42"/>
  <sheetViews>
    <sheetView workbookViewId="0" topLeftCell="A1"/>
  </sheetViews>
  <sheetFormatPr defaultColWidth="9.140625" defaultRowHeight="15"/>
  <cols>
    <col min="2" max="2" width="15.421875" style="0" customWidth="1"/>
    <col min="3" max="3" width="33.7109375" style="0" customWidth="1"/>
  </cols>
  <sheetData>
    <row r="1" ht="15">
      <c r="A1" s="409" t="s">
        <v>159</v>
      </c>
    </row>
    <row r="2" spans="2:14" ht="15">
      <c r="B2" s="388" t="s">
        <v>306</v>
      </c>
      <c r="C2" s="324"/>
      <c r="D2" s="324"/>
      <c r="E2" s="324"/>
      <c r="F2" s="324"/>
      <c r="G2" s="324"/>
      <c r="H2" s="324"/>
      <c r="I2" s="324"/>
      <c r="J2" s="324"/>
      <c r="K2" s="324"/>
      <c r="L2" s="324"/>
      <c r="M2" s="324"/>
      <c r="N2" s="324"/>
    </row>
    <row r="3" spans="2:14" ht="15.75" thickBot="1">
      <c r="B3" s="388"/>
      <c r="C3" s="324"/>
      <c r="D3" s="324"/>
      <c r="E3" s="324"/>
      <c r="F3" s="324"/>
      <c r="G3" s="324"/>
      <c r="H3" s="324"/>
      <c r="I3" s="324"/>
      <c r="J3" s="324"/>
      <c r="K3" s="324"/>
      <c r="L3" s="324"/>
      <c r="M3" s="324"/>
      <c r="N3" s="324"/>
    </row>
    <row r="4" spans="2:14" ht="15.75" thickBot="1">
      <c r="B4" s="424"/>
      <c r="C4" s="425"/>
      <c r="D4" s="426"/>
      <c r="E4" s="364" t="s">
        <v>239</v>
      </c>
      <c r="F4" s="364" t="s">
        <v>240</v>
      </c>
      <c r="G4" s="364" t="s">
        <v>241</v>
      </c>
      <c r="H4" s="364" t="s">
        <v>242</v>
      </c>
      <c r="I4" s="364" t="s">
        <v>243</v>
      </c>
      <c r="J4" s="364" t="s">
        <v>244</v>
      </c>
      <c r="K4" s="364" t="s">
        <v>245</v>
      </c>
      <c r="L4" s="364" t="s">
        <v>90</v>
      </c>
      <c r="M4" s="364" t="s">
        <v>91</v>
      </c>
      <c r="N4" s="441" t="s">
        <v>93</v>
      </c>
    </row>
    <row r="5" spans="2:14" ht="15.75" thickBot="1">
      <c r="B5" s="427"/>
      <c r="C5" s="428"/>
      <c r="D5" s="323" t="s">
        <v>270</v>
      </c>
      <c r="E5" s="917" t="s">
        <v>246</v>
      </c>
      <c r="F5" s="918"/>
      <c r="G5" s="918"/>
      <c r="H5" s="918"/>
      <c r="I5" s="918"/>
      <c r="J5" s="918"/>
      <c r="K5" s="918"/>
      <c r="L5" s="918"/>
      <c r="M5" s="918"/>
      <c r="N5" s="919"/>
    </row>
    <row r="6" spans="2:14" ht="15">
      <c r="B6" s="429" t="s">
        <v>271</v>
      </c>
      <c r="C6" s="442"/>
      <c r="D6" s="430"/>
      <c r="E6" s="412"/>
      <c r="F6" s="412"/>
      <c r="G6" s="412"/>
      <c r="H6" s="412"/>
      <c r="I6" s="412"/>
      <c r="J6" s="412"/>
      <c r="K6" s="412"/>
      <c r="L6" s="412"/>
      <c r="M6" s="412"/>
      <c r="N6" s="443"/>
    </row>
    <row r="7" spans="2:14" ht="15">
      <c r="B7" s="431"/>
      <c r="C7" s="442" t="s">
        <v>272</v>
      </c>
      <c r="D7" s="432"/>
      <c r="E7" s="412">
        <v>13562</v>
      </c>
      <c r="F7" s="412">
        <v>14235</v>
      </c>
      <c r="G7" s="412">
        <v>14837</v>
      </c>
      <c r="H7" s="412">
        <v>15340</v>
      </c>
      <c r="I7" s="412">
        <v>15735</v>
      </c>
      <c r="J7" s="412">
        <v>15869</v>
      </c>
      <c r="K7" s="412">
        <v>16034</v>
      </c>
      <c r="L7" s="412">
        <v>16134</v>
      </c>
      <c r="M7" s="412">
        <v>16260</v>
      </c>
      <c r="N7" s="443">
        <v>16137</v>
      </c>
    </row>
    <row r="8" spans="2:14" ht="15">
      <c r="B8" s="431"/>
      <c r="C8" s="442" t="s">
        <v>255</v>
      </c>
      <c r="D8" s="432">
        <v>3</v>
      </c>
      <c r="E8" s="412">
        <v>1511</v>
      </c>
      <c r="F8" s="412">
        <v>1518</v>
      </c>
      <c r="G8" s="412">
        <v>1512</v>
      </c>
      <c r="H8" s="412">
        <v>1475</v>
      </c>
      <c r="I8" s="412">
        <v>1328</v>
      </c>
      <c r="J8" s="412">
        <v>1351</v>
      </c>
      <c r="K8" s="412">
        <v>1404</v>
      </c>
      <c r="L8" s="412">
        <v>1422</v>
      </c>
      <c r="M8" s="412">
        <v>1287</v>
      </c>
      <c r="N8" s="443">
        <v>1264</v>
      </c>
    </row>
    <row r="9" spans="2:14" ht="15">
      <c r="B9" s="431"/>
      <c r="C9" s="442" t="s">
        <v>273</v>
      </c>
      <c r="D9" s="432">
        <v>1</v>
      </c>
      <c r="E9" s="412">
        <v>11</v>
      </c>
      <c r="F9" s="412">
        <v>11</v>
      </c>
      <c r="G9" s="412">
        <v>10</v>
      </c>
      <c r="H9" s="412">
        <v>10</v>
      </c>
      <c r="I9" s="412">
        <v>9</v>
      </c>
      <c r="J9" s="412">
        <v>9</v>
      </c>
      <c r="K9" s="412">
        <v>9</v>
      </c>
      <c r="L9" s="412">
        <v>9</v>
      </c>
      <c r="M9" s="412">
        <v>8</v>
      </c>
      <c r="N9" s="443">
        <v>7</v>
      </c>
    </row>
    <row r="10" spans="2:14" ht="15">
      <c r="B10" s="431"/>
      <c r="C10" s="442" t="s">
        <v>274</v>
      </c>
      <c r="D10" s="432">
        <v>2</v>
      </c>
      <c r="E10" s="412">
        <v>22</v>
      </c>
      <c r="F10" s="412">
        <v>22</v>
      </c>
      <c r="G10" s="412">
        <v>23</v>
      </c>
      <c r="H10" s="412">
        <v>23</v>
      </c>
      <c r="I10" s="412">
        <v>23</v>
      </c>
      <c r="J10" s="412">
        <v>23</v>
      </c>
      <c r="K10" s="412">
        <v>24</v>
      </c>
      <c r="L10" s="412">
        <v>22</v>
      </c>
      <c r="M10" s="412">
        <v>22</v>
      </c>
      <c r="N10" s="443">
        <v>21</v>
      </c>
    </row>
    <row r="11" spans="2:14" ht="15">
      <c r="B11" s="431"/>
      <c r="C11" s="442" t="s">
        <v>256</v>
      </c>
      <c r="D11" s="432">
        <v>3</v>
      </c>
      <c r="E11" s="412">
        <v>-1032</v>
      </c>
      <c r="F11" s="412">
        <v>-1114</v>
      </c>
      <c r="G11" s="412">
        <v>-1209</v>
      </c>
      <c r="H11" s="412">
        <v>-1273</v>
      </c>
      <c r="I11" s="412">
        <v>-1348</v>
      </c>
      <c r="J11" s="412">
        <v>-1371</v>
      </c>
      <c r="K11" s="412">
        <v>-1477</v>
      </c>
      <c r="L11" s="412">
        <v>-1495</v>
      </c>
      <c r="M11" s="412">
        <v>-1605</v>
      </c>
      <c r="N11" s="443">
        <v>-1634</v>
      </c>
    </row>
    <row r="12" spans="2:14" ht="15">
      <c r="B12" s="431"/>
      <c r="C12" s="442" t="s">
        <v>275</v>
      </c>
      <c r="D12" s="432"/>
      <c r="E12" s="412">
        <v>151</v>
      </c>
      <c r="F12" s="412">
        <v>141</v>
      </c>
      <c r="G12" s="412">
        <v>135</v>
      </c>
      <c r="H12" s="412">
        <v>120</v>
      </c>
      <c r="I12" s="412">
        <v>111</v>
      </c>
      <c r="J12" s="412">
        <v>110</v>
      </c>
      <c r="K12" s="412">
        <v>87</v>
      </c>
      <c r="L12" s="412">
        <v>93</v>
      </c>
      <c r="M12" s="412">
        <v>69</v>
      </c>
      <c r="N12" s="443">
        <v>55</v>
      </c>
    </row>
    <row r="13" spans="2:14" ht="15">
      <c r="B13" s="431"/>
      <c r="C13" s="442" t="s">
        <v>276</v>
      </c>
      <c r="D13" s="432"/>
      <c r="E13" s="412">
        <v>49</v>
      </c>
      <c r="F13" s="412">
        <v>58</v>
      </c>
      <c r="G13" s="412">
        <v>64</v>
      </c>
      <c r="H13" s="412">
        <v>72</v>
      </c>
      <c r="I13" s="412">
        <v>74</v>
      </c>
      <c r="J13" s="412">
        <v>92</v>
      </c>
      <c r="K13" s="412">
        <v>98</v>
      </c>
      <c r="L13" s="412">
        <v>116</v>
      </c>
      <c r="M13" s="412">
        <v>121</v>
      </c>
      <c r="N13" s="443">
        <v>123</v>
      </c>
    </row>
    <row r="14" spans="2:14" ht="15">
      <c r="B14" s="431"/>
      <c r="C14" s="442" t="s">
        <v>277</v>
      </c>
      <c r="D14" s="432"/>
      <c r="E14" s="412">
        <v>-14</v>
      </c>
      <c r="F14" s="412">
        <v>0</v>
      </c>
      <c r="G14" s="412">
        <v>0</v>
      </c>
      <c r="H14" s="412">
        <v>0</v>
      </c>
      <c r="I14" s="412">
        <v>0</v>
      </c>
      <c r="J14" s="412">
        <v>0</v>
      </c>
      <c r="K14" s="412">
        <v>0</v>
      </c>
      <c r="L14" s="412">
        <v>0</v>
      </c>
      <c r="M14" s="412">
        <v>0</v>
      </c>
      <c r="N14" s="443">
        <v>0</v>
      </c>
    </row>
    <row r="15" spans="2:14" ht="15">
      <c r="B15" s="431"/>
      <c r="C15" s="442" t="s">
        <v>278</v>
      </c>
      <c r="D15" s="432"/>
      <c r="E15" s="412">
        <v>-9</v>
      </c>
      <c r="F15" s="412">
        <v>-19</v>
      </c>
      <c r="G15" s="412">
        <v>-15</v>
      </c>
      <c r="H15" s="412">
        <v>-13</v>
      </c>
      <c r="I15" s="412">
        <v>-31</v>
      </c>
      <c r="J15" s="412">
        <v>-26</v>
      </c>
      <c r="K15" s="412">
        <v>-31</v>
      </c>
      <c r="L15" s="412">
        <v>-37</v>
      </c>
      <c r="M15" s="412">
        <v>-24</v>
      </c>
      <c r="N15" s="443">
        <v>-30</v>
      </c>
    </row>
    <row r="16" spans="2:14" ht="15">
      <c r="B16" s="431"/>
      <c r="C16" s="442" t="s">
        <v>279</v>
      </c>
      <c r="D16" s="432"/>
      <c r="E16" s="412">
        <v>-15</v>
      </c>
      <c r="F16" s="412">
        <v>-16</v>
      </c>
      <c r="G16" s="412">
        <v>-18</v>
      </c>
      <c r="H16" s="412">
        <v>-20</v>
      </c>
      <c r="I16" s="412">
        <v>-32</v>
      </c>
      <c r="J16" s="412">
        <v>-24</v>
      </c>
      <c r="K16" s="412">
        <v>-14</v>
      </c>
      <c r="L16" s="412">
        <v>-4</v>
      </c>
      <c r="M16" s="412">
        <v>0</v>
      </c>
      <c r="N16" s="443">
        <v>-2</v>
      </c>
    </row>
    <row r="17" spans="2:14" ht="15">
      <c r="B17" s="431"/>
      <c r="C17" s="442" t="s">
        <v>280</v>
      </c>
      <c r="D17" s="432"/>
      <c r="E17" s="433"/>
      <c r="F17" s="433"/>
      <c r="G17" s="433"/>
      <c r="H17" s="433"/>
      <c r="I17" s="433"/>
      <c r="J17" s="433"/>
      <c r="K17" s="433"/>
      <c r="L17" s="433"/>
      <c r="M17" s="433"/>
      <c r="N17" s="444">
        <v>0</v>
      </c>
    </row>
    <row r="18" spans="2:14" ht="15">
      <c r="B18" s="429"/>
      <c r="C18" s="445" t="s">
        <v>281</v>
      </c>
      <c r="D18" s="432"/>
      <c r="E18" s="446">
        <v>14235</v>
      </c>
      <c r="F18" s="446">
        <v>14837</v>
      </c>
      <c r="G18" s="446">
        <v>15340</v>
      </c>
      <c r="H18" s="446">
        <v>15735</v>
      </c>
      <c r="I18" s="446">
        <v>15869</v>
      </c>
      <c r="J18" s="446">
        <v>16034</v>
      </c>
      <c r="K18" s="446">
        <v>16134</v>
      </c>
      <c r="L18" s="446">
        <v>16260</v>
      </c>
      <c r="M18" s="446">
        <v>16137</v>
      </c>
      <c r="N18" s="447">
        <v>15942</v>
      </c>
    </row>
    <row r="19" spans="2:14" ht="15.75" thickBot="1">
      <c r="B19" s="434"/>
      <c r="C19" s="435"/>
      <c r="D19" s="436"/>
      <c r="E19" s="412"/>
      <c r="F19" s="412"/>
      <c r="G19" s="412"/>
      <c r="H19" s="412"/>
      <c r="I19" s="412"/>
      <c r="J19" s="412"/>
      <c r="K19" s="412"/>
      <c r="L19" s="412"/>
      <c r="M19" s="412"/>
      <c r="N19" s="443"/>
    </row>
    <row r="20" spans="2:14" ht="15">
      <c r="B20" s="429" t="s">
        <v>282</v>
      </c>
      <c r="C20" s="442"/>
      <c r="D20" s="448"/>
      <c r="E20" s="449"/>
      <c r="F20" s="450"/>
      <c r="G20" s="450"/>
      <c r="H20" s="450"/>
      <c r="I20" s="450"/>
      <c r="J20" s="450"/>
      <c r="K20" s="450"/>
      <c r="L20" s="450"/>
      <c r="M20" s="450"/>
      <c r="N20" s="451"/>
    </row>
    <row r="21" spans="2:14" ht="15">
      <c r="B21" s="431"/>
      <c r="C21" s="442" t="s">
        <v>283</v>
      </c>
      <c r="D21" s="448">
        <v>4</v>
      </c>
      <c r="E21" s="452">
        <v>8288</v>
      </c>
      <c r="F21" s="412">
        <v>8716</v>
      </c>
      <c r="G21" s="412">
        <v>8864</v>
      </c>
      <c r="H21" s="412">
        <v>8982</v>
      </c>
      <c r="I21" s="412">
        <v>9197</v>
      </c>
      <c r="J21" s="412">
        <v>9929</v>
      </c>
      <c r="K21" s="412">
        <v>10731</v>
      </c>
      <c r="L21" s="412">
        <v>10395</v>
      </c>
      <c r="M21" s="412">
        <v>10841</v>
      </c>
      <c r="N21" s="443">
        <v>9209</v>
      </c>
    </row>
    <row r="22" spans="2:14" ht="15">
      <c r="B22" s="431"/>
      <c r="C22" s="442" t="s">
        <v>255</v>
      </c>
      <c r="D22" s="448">
        <v>3</v>
      </c>
      <c r="E22" s="452">
        <v>1511</v>
      </c>
      <c r="F22" s="412">
        <v>1518</v>
      </c>
      <c r="G22" s="412">
        <v>1512</v>
      </c>
      <c r="H22" s="412">
        <v>1475</v>
      </c>
      <c r="I22" s="412">
        <v>1328</v>
      </c>
      <c r="J22" s="412">
        <v>1351</v>
      </c>
      <c r="K22" s="412">
        <v>1404</v>
      </c>
      <c r="L22" s="412">
        <v>1422</v>
      </c>
      <c r="M22" s="412">
        <v>1287</v>
      </c>
      <c r="N22" s="443">
        <v>1264</v>
      </c>
    </row>
    <row r="23" spans="2:14" ht="15">
      <c r="B23" s="431"/>
      <c r="C23" s="442" t="s">
        <v>248</v>
      </c>
      <c r="D23" s="448"/>
      <c r="E23" s="452">
        <v>-629</v>
      </c>
      <c r="F23" s="412">
        <v>-602</v>
      </c>
      <c r="G23" s="412">
        <v>-659</v>
      </c>
      <c r="H23" s="412">
        <v>-662</v>
      </c>
      <c r="I23" s="412">
        <v>-594</v>
      </c>
      <c r="J23" s="412">
        <v>-563</v>
      </c>
      <c r="K23" s="412">
        <v>-506</v>
      </c>
      <c r="L23" s="412">
        <v>-469</v>
      </c>
      <c r="M23" s="412">
        <v>-489</v>
      </c>
      <c r="N23" s="443">
        <v>-551</v>
      </c>
    </row>
    <row r="24" spans="2:14" ht="15">
      <c r="B24" s="431"/>
      <c r="C24" s="442" t="s">
        <v>273</v>
      </c>
      <c r="D24" s="448"/>
      <c r="E24" s="452">
        <v>11</v>
      </c>
      <c r="F24" s="412">
        <v>11</v>
      </c>
      <c r="G24" s="412">
        <v>10</v>
      </c>
      <c r="H24" s="412">
        <v>10</v>
      </c>
      <c r="I24" s="412">
        <v>9</v>
      </c>
      <c r="J24" s="412">
        <v>9</v>
      </c>
      <c r="K24" s="412">
        <v>9</v>
      </c>
      <c r="L24" s="412">
        <v>9</v>
      </c>
      <c r="M24" s="412">
        <v>8</v>
      </c>
      <c r="N24" s="443">
        <v>7</v>
      </c>
    </row>
    <row r="25" spans="2:14" ht="15">
      <c r="B25" s="431"/>
      <c r="C25" s="442" t="s">
        <v>256</v>
      </c>
      <c r="D25" s="448"/>
      <c r="E25" s="452">
        <v>-1032</v>
      </c>
      <c r="F25" s="412">
        <v>-1114</v>
      </c>
      <c r="G25" s="412">
        <v>-1209</v>
      </c>
      <c r="H25" s="412">
        <v>-1273</v>
      </c>
      <c r="I25" s="412">
        <v>-1348</v>
      </c>
      <c r="J25" s="412">
        <v>-1371</v>
      </c>
      <c r="K25" s="412">
        <v>-1477</v>
      </c>
      <c r="L25" s="412">
        <v>-1495</v>
      </c>
      <c r="M25" s="412">
        <v>-1605</v>
      </c>
      <c r="N25" s="443">
        <v>-1634</v>
      </c>
    </row>
    <row r="26" spans="2:14" ht="15">
      <c r="B26" s="431"/>
      <c r="C26" s="442" t="s">
        <v>284</v>
      </c>
      <c r="D26" s="448"/>
      <c r="E26" s="452">
        <v>579</v>
      </c>
      <c r="F26" s="412">
        <v>604</v>
      </c>
      <c r="G26" s="412">
        <v>603</v>
      </c>
      <c r="H26" s="412">
        <v>602</v>
      </c>
      <c r="I26" s="412">
        <v>604</v>
      </c>
      <c r="J26" s="412">
        <v>394</v>
      </c>
      <c r="K26" s="412">
        <v>331</v>
      </c>
      <c r="L26" s="412">
        <v>235</v>
      </c>
      <c r="M26" s="412">
        <v>280</v>
      </c>
      <c r="N26" s="443">
        <v>577</v>
      </c>
    </row>
    <row r="27" spans="2:14" ht="15">
      <c r="B27" s="431"/>
      <c r="C27" s="442" t="s">
        <v>251</v>
      </c>
      <c r="D27" s="448"/>
      <c r="E27" s="452">
        <v>-12</v>
      </c>
      <c r="F27" s="412">
        <v>-269</v>
      </c>
      <c r="G27" s="412">
        <v>-140</v>
      </c>
      <c r="H27" s="412">
        <v>62</v>
      </c>
      <c r="I27" s="412">
        <v>106</v>
      </c>
      <c r="J27" s="412">
        <v>211</v>
      </c>
      <c r="K27" s="412">
        <v>-476</v>
      </c>
      <c r="L27" s="412">
        <v>488</v>
      </c>
      <c r="M27" s="412">
        <v>519</v>
      </c>
      <c r="N27" s="443">
        <v>277</v>
      </c>
    </row>
    <row r="28" spans="2:14" ht="15">
      <c r="B28" s="431"/>
      <c r="C28" s="442" t="s">
        <v>288</v>
      </c>
      <c r="D28" s="448"/>
      <c r="E28" s="452"/>
      <c r="F28" s="412"/>
      <c r="G28" s="412"/>
      <c r="H28" s="412"/>
      <c r="I28" s="412"/>
      <c r="J28" s="412">
        <v>36</v>
      </c>
      <c r="K28" s="412">
        <v>36</v>
      </c>
      <c r="L28" s="412">
        <v>37</v>
      </c>
      <c r="M28" s="412">
        <v>38</v>
      </c>
      <c r="N28" s="443">
        <v>29</v>
      </c>
    </row>
    <row r="29" spans="2:14" ht="15">
      <c r="B29" s="431"/>
      <c r="C29" s="442" t="s">
        <v>285</v>
      </c>
      <c r="D29" s="448"/>
      <c r="E29" s="452"/>
      <c r="F29" s="412"/>
      <c r="G29" s="412"/>
      <c r="H29" s="412"/>
      <c r="I29" s="412"/>
      <c r="J29" s="412">
        <v>734</v>
      </c>
      <c r="K29" s="412">
        <v>343</v>
      </c>
      <c r="L29" s="412">
        <v>220</v>
      </c>
      <c r="M29" s="412">
        <v>-1670</v>
      </c>
      <c r="N29" s="443">
        <v>194</v>
      </c>
    </row>
    <row r="30" spans="2:14" ht="15">
      <c r="B30" s="431"/>
      <c r="C30" s="445" t="s">
        <v>286</v>
      </c>
      <c r="D30" s="448"/>
      <c r="E30" s="455">
        <v>8716</v>
      </c>
      <c r="F30" s="456">
        <v>8864</v>
      </c>
      <c r="G30" s="456">
        <v>8982</v>
      </c>
      <c r="H30" s="456">
        <v>9197</v>
      </c>
      <c r="I30" s="456">
        <v>9302</v>
      </c>
      <c r="J30" s="456">
        <v>10731</v>
      </c>
      <c r="K30" s="456">
        <v>10395</v>
      </c>
      <c r="L30" s="456">
        <v>10841</v>
      </c>
      <c r="M30" s="456">
        <v>9209</v>
      </c>
      <c r="N30" s="457">
        <v>9372</v>
      </c>
    </row>
    <row r="31" spans="2:14" ht="15">
      <c r="B31" s="429"/>
      <c r="C31" s="445"/>
      <c r="D31" s="448"/>
      <c r="E31" s="453"/>
      <c r="F31" s="446"/>
      <c r="G31" s="446"/>
      <c r="H31" s="446"/>
      <c r="I31" s="446"/>
      <c r="J31" s="446"/>
      <c r="K31" s="446"/>
      <c r="L31" s="446"/>
      <c r="M31" s="446"/>
      <c r="N31" s="447"/>
    </row>
    <row r="32" spans="2:14" ht="15.75" thickBot="1">
      <c r="B32" s="458"/>
      <c r="C32" s="411"/>
      <c r="D32" s="410"/>
      <c r="E32" s="454"/>
      <c r="F32" s="439"/>
      <c r="G32" s="439"/>
      <c r="H32" s="439"/>
      <c r="I32" s="439"/>
      <c r="J32" s="439"/>
      <c r="K32" s="439"/>
      <c r="L32" s="439"/>
      <c r="M32" s="439"/>
      <c r="N32" s="440"/>
    </row>
    <row r="33" spans="2:14" ht="15">
      <c r="B33" s="461" t="s">
        <v>287</v>
      </c>
      <c r="C33" s="462"/>
      <c r="D33" s="463"/>
      <c r="E33" s="466"/>
      <c r="F33" s="467"/>
      <c r="G33" s="467"/>
      <c r="H33" s="467"/>
      <c r="I33" s="467"/>
      <c r="J33" s="467"/>
      <c r="K33" s="467"/>
      <c r="L33" s="467"/>
      <c r="M33" s="467"/>
      <c r="N33" s="468"/>
    </row>
    <row r="34" spans="2:14" ht="15.75" thickBot="1">
      <c r="B34" s="437"/>
      <c r="C34" s="438"/>
      <c r="D34" s="440"/>
      <c r="E34" s="454">
        <v>41.35</v>
      </c>
      <c r="F34" s="439">
        <v>39.35</v>
      </c>
      <c r="G34" s="439">
        <v>43.31</v>
      </c>
      <c r="H34" s="439">
        <v>44.56</v>
      </c>
      <c r="I34" s="439">
        <v>44.43</v>
      </c>
      <c r="J34" s="439">
        <v>41.4</v>
      </c>
      <c r="K34" s="439">
        <v>35.82</v>
      </c>
      <c r="L34" s="439">
        <v>32.75</v>
      </c>
      <c r="M34" s="439">
        <v>37.79</v>
      </c>
      <c r="N34" s="440">
        <v>43.35</v>
      </c>
    </row>
    <row r="35" spans="2:14" ht="15">
      <c r="B35" s="3" t="s">
        <v>604</v>
      </c>
      <c r="C35" s="459"/>
      <c r="D35" s="460"/>
      <c r="E35" s="464"/>
      <c r="F35" s="464"/>
      <c r="G35" s="464"/>
      <c r="H35" s="464"/>
      <c r="I35" s="464"/>
      <c r="J35" s="464"/>
      <c r="K35" s="464"/>
      <c r="L35" s="465"/>
      <c r="M35" s="465"/>
      <c r="N35" s="406"/>
    </row>
    <row r="36" spans="2:14" ht="15">
      <c r="B36" s="764" t="s">
        <v>605</v>
      </c>
      <c r="C36" s="459"/>
      <c r="D36" s="460"/>
      <c r="E36" s="464"/>
      <c r="F36" s="464"/>
      <c r="G36" s="464"/>
      <c r="H36" s="464"/>
      <c r="I36" s="464"/>
      <c r="J36" s="464"/>
      <c r="K36" s="464"/>
      <c r="L36" s="465"/>
      <c r="M36" s="465"/>
      <c r="N36" s="406"/>
    </row>
    <row r="37" spans="2:14" ht="15">
      <c r="B37" s="2" t="s">
        <v>59</v>
      </c>
      <c r="C37" s="405"/>
      <c r="D37" s="405"/>
      <c r="E37" s="405"/>
      <c r="F37" s="405"/>
      <c r="G37" s="405"/>
      <c r="H37" s="405"/>
      <c r="I37" s="405"/>
      <c r="J37" s="405"/>
      <c r="K37" s="405"/>
      <c r="L37" s="405"/>
      <c r="M37" s="405"/>
      <c r="N37" s="405"/>
    </row>
    <row r="38" spans="2:14" ht="15">
      <c r="B38" s="47" t="s">
        <v>498</v>
      </c>
      <c r="C38" s="324"/>
      <c r="D38" s="324"/>
      <c r="E38" s="407"/>
      <c r="F38" s="407"/>
      <c r="G38" s="405"/>
      <c r="H38" s="405"/>
      <c r="I38" s="405"/>
      <c r="J38" s="405"/>
      <c r="K38" s="405"/>
      <c r="L38" s="405"/>
      <c r="M38" s="405"/>
      <c r="N38" s="405"/>
    </row>
    <row r="39" spans="2:14" ht="15">
      <c r="B39" s="47" t="s">
        <v>499</v>
      </c>
      <c r="C39" s="324"/>
      <c r="D39" s="324"/>
      <c r="E39" s="407"/>
      <c r="F39" s="407"/>
      <c r="G39" s="405"/>
      <c r="H39" s="405"/>
      <c r="I39" s="405"/>
      <c r="J39" s="405"/>
      <c r="K39" s="405"/>
      <c r="L39" s="405"/>
      <c r="M39" s="405"/>
      <c r="N39" s="405"/>
    </row>
    <row r="40" spans="2:14" ht="15">
      <c r="B40" s="3" t="s">
        <v>500</v>
      </c>
      <c r="C40" s="324"/>
      <c r="D40" s="324"/>
      <c r="E40" s="324"/>
      <c r="F40" s="324"/>
      <c r="G40" s="405"/>
      <c r="H40" s="405"/>
      <c r="I40" s="405"/>
      <c r="J40" s="405"/>
      <c r="K40" s="405"/>
      <c r="L40" s="405"/>
      <c r="M40" s="405"/>
      <c r="N40" s="405"/>
    </row>
    <row r="41" spans="2:14" ht="15">
      <c r="B41" s="764" t="s">
        <v>501</v>
      </c>
      <c r="C41" s="324"/>
      <c r="D41" s="324"/>
      <c r="E41" s="324"/>
      <c r="F41" s="324"/>
      <c r="G41" s="405"/>
      <c r="H41" s="405"/>
      <c r="I41" s="405"/>
      <c r="J41" s="405"/>
      <c r="K41" s="405"/>
      <c r="L41" s="405"/>
      <c r="M41" s="405"/>
      <c r="N41" s="405"/>
    </row>
    <row r="42" spans="2:14" ht="15">
      <c r="B42" s="405"/>
      <c r="C42" s="324"/>
      <c r="D42" s="324"/>
      <c r="E42" s="324"/>
      <c r="F42" s="324"/>
      <c r="G42" s="407"/>
      <c r="H42" s="407"/>
      <c r="I42" s="407"/>
      <c r="J42" s="407"/>
      <c r="K42" s="324"/>
      <c r="L42" s="324"/>
      <c r="M42" s="324"/>
      <c r="N42" s="324"/>
    </row>
  </sheetData>
  <mergeCells count="1">
    <mergeCell ref="E5:N5"/>
  </mergeCells>
  <hyperlinks>
    <hyperlink ref="A1" location="index!A1" display="index"/>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76A4-865D-480A-BE44-220F6D5D8BB1}">
  <dimension ref="A1:D45"/>
  <sheetViews>
    <sheetView workbookViewId="0" topLeftCell="A1"/>
  </sheetViews>
  <sheetFormatPr defaultColWidth="9.140625" defaultRowHeight="15"/>
  <cols>
    <col min="2" max="4" width="23.00390625" style="0" customWidth="1"/>
  </cols>
  <sheetData>
    <row r="1" ht="15">
      <c r="A1" s="409" t="s">
        <v>159</v>
      </c>
    </row>
    <row r="2" ht="15">
      <c r="B2" s="2" t="s">
        <v>304</v>
      </c>
    </row>
    <row r="4" spans="2:4" ht="25.5">
      <c r="B4" s="484" t="s">
        <v>289</v>
      </c>
      <c r="C4" s="484" t="s">
        <v>290</v>
      </c>
      <c r="D4" s="484" t="s">
        <v>291</v>
      </c>
    </row>
    <row r="5" spans="2:4" ht="15">
      <c r="B5" s="485">
        <v>1993</v>
      </c>
      <c r="C5" s="486">
        <v>0.082</v>
      </c>
      <c r="D5" s="487">
        <v>12670</v>
      </c>
    </row>
    <row r="6" spans="2:4" ht="15">
      <c r="B6" s="485">
        <v>1994</v>
      </c>
      <c r="C6" s="486">
        <v>0.072</v>
      </c>
      <c r="D6" s="487">
        <v>13104</v>
      </c>
    </row>
    <row r="7" spans="2:4" ht="15">
      <c r="B7" s="485">
        <v>1995</v>
      </c>
      <c r="C7" s="486">
        <v>0.07</v>
      </c>
      <c r="D7" s="487">
        <v>13520</v>
      </c>
    </row>
    <row r="8" spans="2:4" ht="15">
      <c r="B8" s="485">
        <v>1996</v>
      </c>
      <c r="C8" s="486">
        <v>0.09</v>
      </c>
      <c r="D8" s="487">
        <v>13884</v>
      </c>
    </row>
    <row r="9" spans="2:4" ht="15">
      <c r="B9" s="485">
        <v>1997</v>
      </c>
      <c r="C9" s="486">
        <v>0.08399999999999999</v>
      </c>
      <c r="D9" s="487">
        <v>14300</v>
      </c>
    </row>
    <row r="10" spans="2:4" ht="15">
      <c r="B10" s="485">
        <v>1998</v>
      </c>
      <c r="C10" s="486">
        <v>0.08199999999999999</v>
      </c>
      <c r="D10" s="487">
        <v>14560</v>
      </c>
    </row>
    <row r="11" spans="2:4" ht="15">
      <c r="B11" s="485">
        <v>1999</v>
      </c>
      <c r="C11" s="486">
        <v>0.08</v>
      </c>
      <c r="D11" s="487">
        <v>14716</v>
      </c>
    </row>
    <row r="12" spans="2:4" ht="15">
      <c r="B12" s="485">
        <v>2000</v>
      </c>
      <c r="C12" s="486">
        <v>0.07</v>
      </c>
      <c r="D12" s="487">
        <v>14716</v>
      </c>
    </row>
    <row r="13" spans="2:4" ht="15">
      <c r="B13" s="485">
        <v>2001</v>
      </c>
      <c r="C13" s="486">
        <v>0.06999999999999999</v>
      </c>
      <c r="D13" s="487">
        <v>14768</v>
      </c>
    </row>
    <row r="14" spans="2:4" ht="15">
      <c r="B14" s="485">
        <v>2002</v>
      </c>
      <c r="C14" s="486">
        <v>0.07</v>
      </c>
      <c r="D14" s="487">
        <v>15132</v>
      </c>
    </row>
    <row r="15" spans="2:4" ht="15">
      <c r="B15" s="485">
        <v>2003</v>
      </c>
      <c r="C15" s="486">
        <v>0.07</v>
      </c>
      <c r="D15" s="487">
        <v>15496</v>
      </c>
    </row>
    <row r="16" spans="2:4" ht="15">
      <c r="B16" s="485">
        <v>2004</v>
      </c>
      <c r="C16" s="486">
        <v>0.07</v>
      </c>
      <c r="D16" s="487">
        <v>15964</v>
      </c>
    </row>
    <row r="17" spans="2:4" ht="15">
      <c r="B17" s="485">
        <v>2005</v>
      </c>
      <c r="C17" s="486">
        <v>0.07</v>
      </c>
      <c r="D17" s="487">
        <v>16172</v>
      </c>
    </row>
    <row r="18" spans="2:4" ht="15">
      <c r="B18" s="485">
        <v>2006</v>
      </c>
      <c r="C18" s="486">
        <v>0.07</v>
      </c>
      <c r="D18" s="487">
        <v>16588</v>
      </c>
    </row>
    <row r="19" spans="2:4" ht="15">
      <c r="B19" s="485">
        <v>2007</v>
      </c>
      <c r="C19" s="486">
        <v>0.069</v>
      </c>
      <c r="D19" s="487">
        <v>17160</v>
      </c>
    </row>
    <row r="20" spans="2:4" ht="15">
      <c r="B20" s="485">
        <v>2008</v>
      </c>
      <c r="C20" s="486">
        <v>0.068</v>
      </c>
      <c r="D20" s="487">
        <v>17784</v>
      </c>
    </row>
    <row r="21" spans="2:4" ht="15">
      <c r="B21" s="485">
        <v>2009</v>
      </c>
      <c r="C21" s="486">
        <v>0.067</v>
      </c>
      <c r="D21" s="487">
        <v>18148</v>
      </c>
    </row>
    <row r="22" spans="2:4" ht="15">
      <c r="B22" s="485">
        <v>2010</v>
      </c>
      <c r="C22" s="486">
        <v>0.068</v>
      </c>
      <c r="D22" s="487">
        <v>19084</v>
      </c>
    </row>
    <row r="23" spans="2:4" ht="15">
      <c r="B23" s="485">
        <v>2011</v>
      </c>
      <c r="C23" s="486">
        <v>0.066</v>
      </c>
      <c r="D23" s="487">
        <v>19084</v>
      </c>
    </row>
    <row r="24" spans="2:4" ht="15">
      <c r="B24" s="485">
        <v>2012</v>
      </c>
      <c r="C24" s="486">
        <v>0.064</v>
      </c>
      <c r="D24" s="487">
        <v>19084</v>
      </c>
    </row>
    <row r="25" spans="2:4" ht="15">
      <c r="B25" s="485">
        <v>2013</v>
      </c>
      <c r="C25" s="486">
        <v>0.064</v>
      </c>
      <c r="D25" s="487">
        <v>19084</v>
      </c>
    </row>
    <row r="26" spans="2:4" ht="15">
      <c r="B26" s="485">
        <v>2014</v>
      </c>
      <c r="C26" s="486">
        <v>0.059</v>
      </c>
      <c r="D26" s="487">
        <v>19084</v>
      </c>
    </row>
    <row r="27" spans="2:4" ht="15">
      <c r="B27" s="485">
        <v>2015</v>
      </c>
      <c r="C27" s="486">
        <v>0.055</v>
      </c>
      <c r="D27" s="487">
        <v>19084</v>
      </c>
    </row>
    <row r="28" spans="2:4" ht="15">
      <c r="B28" s="485">
        <v>2016</v>
      </c>
      <c r="C28" s="486">
        <v>0.053</v>
      </c>
      <c r="D28" s="487">
        <v>19084</v>
      </c>
    </row>
    <row r="29" spans="2:4" ht="15">
      <c r="B29" s="485">
        <v>2017</v>
      </c>
      <c r="C29" s="486">
        <v>0.048</v>
      </c>
      <c r="D29" s="487">
        <v>19084</v>
      </c>
    </row>
    <row r="30" spans="2:4" ht="15">
      <c r="B30" s="485">
        <v>2018</v>
      </c>
      <c r="C30" s="486">
        <v>0.044</v>
      </c>
      <c r="D30" s="487">
        <v>19136</v>
      </c>
    </row>
    <row r="31" spans="2:4" ht="15">
      <c r="B31" s="485">
        <v>2019</v>
      </c>
      <c r="C31" s="486">
        <v>0.043</v>
      </c>
      <c r="D31" s="487">
        <v>19448</v>
      </c>
    </row>
    <row r="32" spans="2:4" ht="15">
      <c r="B32" s="485">
        <v>2020</v>
      </c>
      <c r="C32" s="486">
        <v>0.04</v>
      </c>
      <c r="D32" s="487">
        <v>19760</v>
      </c>
    </row>
    <row r="33" spans="2:4" ht="15">
      <c r="B33" s="485">
        <v>2021</v>
      </c>
      <c r="C33" s="486">
        <v>0.035</v>
      </c>
      <c r="D33" s="487">
        <v>20020</v>
      </c>
    </row>
    <row r="34" spans="2:4" ht="15">
      <c r="B34" s="485">
        <v>2022</v>
      </c>
      <c r="C34" s="486">
        <v>0.03</v>
      </c>
      <c r="D34" s="487">
        <v>20280</v>
      </c>
    </row>
    <row r="35" spans="2:4" ht="15">
      <c r="B35" s="485">
        <v>2023</v>
      </c>
      <c r="C35" s="486">
        <v>0.028</v>
      </c>
      <c r="D35" s="487">
        <v>21268</v>
      </c>
    </row>
    <row r="36" spans="2:4" ht="15">
      <c r="B36" s="488">
        <v>2024</v>
      </c>
      <c r="C36" s="489">
        <v>0.029</v>
      </c>
      <c r="D36" s="490">
        <v>22828</v>
      </c>
    </row>
    <row r="37" ht="15">
      <c r="B37" s="3" t="s">
        <v>604</v>
      </c>
    </row>
    <row r="38" ht="15">
      <c r="B38" s="764" t="s">
        <v>624</v>
      </c>
    </row>
    <row r="39" ht="15">
      <c r="B39" s="408" t="s">
        <v>59</v>
      </c>
    </row>
    <row r="40" ht="15">
      <c r="B40" s="324" t="s">
        <v>292</v>
      </c>
    </row>
    <row r="41" ht="15">
      <c r="B41" s="324" t="s">
        <v>293</v>
      </c>
    </row>
    <row r="42" ht="15">
      <c r="B42" s="324" t="s">
        <v>294</v>
      </c>
    </row>
    <row r="43" ht="15">
      <c r="B43" s="324" t="s">
        <v>295</v>
      </c>
    </row>
    <row r="44" ht="15">
      <c r="B44" s="324" t="s">
        <v>296</v>
      </c>
    </row>
    <row r="45" ht="15">
      <c r="B45" s="405"/>
    </row>
  </sheetData>
  <hyperlinks>
    <hyperlink ref="A1" location="index!A1" display="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2056-97A2-4BA8-B449-5285C6CC9579}">
  <dimension ref="A1:O28"/>
  <sheetViews>
    <sheetView workbookViewId="0" topLeftCell="A1">
      <selection activeCell="D6" sqref="D6"/>
    </sheetView>
  </sheetViews>
  <sheetFormatPr defaultColWidth="9.140625" defaultRowHeight="15"/>
  <cols>
    <col min="2" max="2" width="39.8515625" style="0" customWidth="1"/>
  </cols>
  <sheetData>
    <row r="1" ht="15">
      <c r="A1" s="409" t="s">
        <v>159</v>
      </c>
    </row>
    <row r="2" spans="2:12" ht="15">
      <c r="B2" s="899" t="s">
        <v>610</v>
      </c>
      <c r="C2" s="899"/>
      <c r="D2" s="899"/>
      <c r="E2" s="899"/>
      <c r="F2" s="899"/>
      <c r="G2" s="899"/>
      <c r="H2" s="899"/>
      <c r="I2" s="899"/>
      <c r="J2" s="899"/>
      <c r="K2" s="899"/>
      <c r="L2" s="899"/>
    </row>
    <row r="3" ht="15.75" thickBot="1"/>
    <row r="4" spans="2:15" ht="15">
      <c r="B4" s="4"/>
      <c r="C4" s="5" t="s">
        <v>62</v>
      </c>
      <c r="D4" s="6"/>
      <c r="E4" s="6"/>
      <c r="F4" s="6"/>
      <c r="G4" s="6"/>
      <c r="H4" s="6"/>
      <c r="I4" s="6"/>
      <c r="J4" s="6"/>
      <c r="K4" s="6"/>
      <c r="L4" s="7"/>
      <c r="M4" s="8"/>
      <c r="N4" s="8"/>
      <c r="O4" s="8"/>
    </row>
    <row r="5" spans="2:15" ht="15">
      <c r="B5" s="9"/>
      <c r="C5" s="896" t="s">
        <v>63</v>
      </c>
      <c r="D5" s="897"/>
      <c r="E5" s="897"/>
      <c r="F5" s="897"/>
      <c r="G5" s="897"/>
      <c r="H5" s="897"/>
      <c r="I5" s="897"/>
      <c r="J5" s="897"/>
      <c r="K5" s="897"/>
      <c r="L5" s="898"/>
      <c r="M5" s="10"/>
      <c r="N5" s="10"/>
      <c r="O5" s="10"/>
    </row>
    <row r="6" spans="2:15" ht="15.75" thickBot="1">
      <c r="B6" s="11" t="s">
        <v>64</v>
      </c>
      <c r="C6" s="12" t="s">
        <v>65</v>
      </c>
      <c r="D6" s="13" t="s">
        <v>66</v>
      </c>
      <c r="E6" s="13" t="s">
        <v>67</v>
      </c>
      <c r="F6" s="13" t="s">
        <v>68</v>
      </c>
      <c r="G6" s="13" t="s">
        <v>69</v>
      </c>
      <c r="H6" s="13" t="s">
        <v>70</v>
      </c>
      <c r="I6" s="13" t="s">
        <v>71</v>
      </c>
      <c r="J6" s="13" t="s">
        <v>72</v>
      </c>
      <c r="K6" s="13" t="s">
        <v>73</v>
      </c>
      <c r="L6" s="14" t="s">
        <v>74</v>
      </c>
      <c r="M6" s="8"/>
      <c r="N6" s="8"/>
      <c r="O6" s="8"/>
    </row>
    <row r="7" spans="2:15" ht="15">
      <c r="B7" s="15" t="s">
        <v>75</v>
      </c>
      <c r="C7" s="16">
        <v>132</v>
      </c>
      <c r="D7" s="17">
        <v>132</v>
      </c>
      <c r="E7" s="17">
        <v>137</v>
      </c>
      <c r="F7" s="17">
        <v>141</v>
      </c>
      <c r="G7" s="17">
        <v>140</v>
      </c>
      <c r="H7" s="17">
        <v>150</v>
      </c>
      <c r="I7" s="17">
        <v>150</v>
      </c>
      <c r="J7" s="17">
        <v>151</v>
      </c>
      <c r="K7" s="17">
        <v>146</v>
      </c>
      <c r="L7" s="18">
        <v>161</v>
      </c>
      <c r="M7" s="10"/>
      <c r="N7" s="10"/>
      <c r="O7" s="10"/>
    </row>
    <row r="8" spans="2:15" ht="15">
      <c r="B8" s="19" t="s">
        <v>76</v>
      </c>
      <c r="C8" s="20">
        <v>112</v>
      </c>
      <c r="D8" s="21">
        <v>113</v>
      </c>
      <c r="E8" s="21">
        <v>121</v>
      </c>
      <c r="F8" s="21">
        <v>126</v>
      </c>
      <c r="G8" s="21">
        <v>129</v>
      </c>
      <c r="H8" s="21">
        <v>130</v>
      </c>
      <c r="I8" s="21">
        <v>133</v>
      </c>
      <c r="J8" s="21">
        <v>138</v>
      </c>
      <c r="K8" s="21">
        <v>141</v>
      </c>
      <c r="L8" s="22">
        <v>141</v>
      </c>
      <c r="M8" s="8"/>
      <c r="N8" s="8"/>
      <c r="O8" s="8"/>
    </row>
    <row r="9" spans="2:15" ht="15">
      <c r="B9" s="19" t="s">
        <v>77</v>
      </c>
      <c r="C9" s="20">
        <v>118</v>
      </c>
      <c r="D9" s="21">
        <v>121</v>
      </c>
      <c r="E9" s="21">
        <v>125</v>
      </c>
      <c r="F9" s="21">
        <v>129</v>
      </c>
      <c r="G9" s="21">
        <v>130</v>
      </c>
      <c r="H9" s="21">
        <v>132</v>
      </c>
      <c r="I9" s="21">
        <v>134</v>
      </c>
      <c r="J9" s="21">
        <v>139</v>
      </c>
      <c r="K9" s="21">
        <v>141</v>
      </c>
      <c r="L9" s="22">
        <v>140</v>
      </c>
      <c r="M9" s="10"/>
      <c r="N9" s="10"/>
      <c r="O9" s="10"/>
    </row>
    <row r="10" spans="2:15" ht="15">
      <c r="B10" s="23" t="s">
        <v>78</v>
      </c>
      <c r="C10" s="20">
        <v>99</v>
      </c>
      <c r="D10" s="21">
        <v>100</v>
      </c>
      <c r="E10" s="21">
        <v>102</v>
      </c>
      <c r="F10" s="21">
        <v>106</v>
      </c>
      <c r="G10" s="21">
        <v>107</v>
      </c>
      <c r="H10" s="21">
        <v>110</v>
      </c>
      <c r="I10" s="21">
        <v>116</v>
      </c>
      <c r="J10" s="21">
        <v>116</v>
      </c>
      <c r="K10" s="21">
        <v>122</v>
      </c>
      <c r="L10" s="22">
        <v>121</v>
      </c>
      <c r="M10" s="8"/>
      <c r="N10" s="8"/>
      <c r="O10" s="8"/>
    </row>
    <row r="11" spans="2:15" ht="15">
      <c r="B11" s="19" t="s">
        <v>79</v>
      </c>
      <c r="C11" s="20">
        <v>108</v>
      </c>
      <c r="D11" s="21">
        <v>111</v>
      </c>
      <c r="E11" s="21">
        <v>115</v>
      </c>
      <c r="F11" s="21">
        <v>117</v>
      </c>
      <c r="G11" s="21">
        <v>118</v>
      </c>
      <c r="H11" s="21">
        <v>120</v>
      </c>
      <c r="I11" s="21">
        <v>121</v>
      </c>
      <c r="J11" s="21">
        <v>121</v>
      </c>
      <c r="K11" s="21">
        <v>121</v>
      </c>
      <c r="L11" s="22">
        <v>124</v>
      </c>
      <c r="M11" s="10"/>
      <c r="N11" s="10"/>
      <c r="O11" s="10"/>
    </row>
    <row r="12" spans="2:15" ht="15">
      <c r="B12" s="19" t="s">
        <v>80</v>
      </c>
      <c r="C12" s="20">
        <v>101</v>
      </c>
      <c r="D12" s="21">
        <v>101</v>
      </c>
      <c r="E12" s="21">
        <v>96</v>
      </c>
      <c r="F12" s="21">
        <v>97</v>
      </c>
      <c r="G12" s="21">
        <v>96</v>
      </c>
      <c r="H12" s="21">
        <v>96</v>
      </c>
      <c r="I12" s="21">
        <v>96</v>
      </c>
      <c r="J12" s="21">
        <v>95</v>
      </c>
      <c r="K12" s="21">
        <v>96</v>
      </c>
      <c r="L12" s="22">
        <v>97</v>
      </c>
      <c r="M12" s="8"/>
      <c r="N12" s="8"/>
      <c r="O12" s="8"/>
    </row>
    <row r="13" spans="2:15" ht="15">
      <c r="B13" s="19" t="s">
        <v>81</v>
      </c>
      <c r="C13" s="20">
        <v>101</v>
      </c>
      <c r="D13" s="21">
        <v>100</v>
      </c>
      <c r="E13" s="21">
        <v>102</v>
      </c>
      <c r="F13" s="21">
        <v>98</v>
      </c>
      <c r="G13" s="21">
        <v>96</v>
      </c>
      <c r="H13" s="21">
        <v>95</v>
      </c>
      <c r="I13" s="21">
        <v>95</v>
      </c>
      <c r="J13" s="21">
        <v>95</v>
      </c>
      <c r="K13" s="21">
        <v>95</v>
      </c>
      <c r="L13" s="22">
        <v>99</v>
      </c>
      <c r="M13" s="10"/>
      <c r="N13" s="10"/>
      <c r="O13" s="10"/>
    </row>
    <row r="14" spans="2:15" ht="15.75" thickBot="1">
      <c r="B14" s="24" t="s">
        <v>82</v>
      </c>
      <c r="C14" s="25">
        <v>114</v>
      </c>
      <c r="D14" s="26">
        <v>106</v>
      </c>
      <c r="E14" s="26">
        <v>106</v>
      </c>
      <c r="F14" s="26">
        <v>102</v>
      </c>
      <c r="G14" s="26">
        <v>99</v>
      </c>
      <c r="H14" s="26">
        <v>97</v>
      </c>
      <c r="I14" s="26">
        <v>97</v>
      </c>
      <c r="J14" s="26">
        <v>96</v>
      </c>
      <c r="K14" s="26">
        <v>97</v>
      </c>
      <c r="L14" s="27">
        <v>97</v>
      </c>
      <c r="M14" s="8"/>
      <c r="N14" s="8"/>
      <c r="O14" s="8"/>
    </row>
    <row r="15" spans="2:15" ht="15">
      <c r="B15" s="28" t="s">
        <v>586</v>
      </c>
      <c r="C15" s="3"/>
      <c r="D15" s="3"/>
      <c r="E15" s="3"/>
      <c r="F15" s="3"/>
      <c r="G15" s="3"/>
      <c r="H15" s="3"/>
      <c r="I15" s="3"/>
      <c r="J15" s="3"/>
      <c r="K15" s="3"/>
      <c r="L15" s="3"/>
      <c r="M15" s="10"/>
      <c r="N15" s="10"/>
      <c r="O15" s="10"/>
    </row>
    <row r="16" spans="2:15" ht="15">
      <c r="B16" s="779" t="s">
        <v>85</v>
      </c>
      <c r="C16" s="3"/>
      <c r="D16" s="3"/>
      <c r="E16" s="3"/>
      <c r="F16" s="3"/>
      <c r="G16" s="3"/>
      <c r="H16" s="3"/>
      <c r="I16" s="3"/>
      <c r="J16" s="3"/>
      <c r="K16" s="3"/>
      <c r="L16" s="3"/>
      <c r="M16" s="10"/>
      <c r="N16" s="10"/>
      <c r="O16" s="10"/>
    </row>
    <row r="17" spans="2:15" ht="15">
      <c r="B17" s="28" t="s">
        <v>59</v>
      </c>
      <c r="C17" s="3"/>
      <c r="D17" s="3"/>
      <c r="E17" s="3"/>
      <c r="F17" s="3"/>
      <c r="G17" s="3"/>
      <c r="H17" s="3"/>
      <c r="I17" s="3"/>
      <c r="J17" s="3"/>
      <c r="K17" s="3"/>
      <c r="L17" s="3"/>
      <c r="M17" s="10"/>
      <c r="N17" s="10"/>
      <c r="O17" s="10"/>
    </row>
    <row r="18" spans="2:15" ht="15">
      <c r="B18" s="3" t="s">
        <v>608</v>
      </c>
      <c r="C18" s="3"/>
      <c r="D18" s="3"/>
      <c r="E18" s="3"/>
      <c r="F18" s="3"/>
      <c r="G18" s="3"/>
      <c r="H18" s="3"/>
      <c r="I18" s="3"/>
      <c r="J18" s="3"/>
      <c r="K18" s="3"/>
      <c r="L18" s="3"/>
      <c r="M18" s="3"/>
      <c r="N18" s="3"/>
      <c r="O18" s="3"/>
    </row>
    <row r="19" spans="2:15" ht="15">
      <c r="B19" s="3" t="s">
        <v>83</v>
      </c>
      <c r="C19" s="29"/>
      <c r="D19" s="29"/>
      <c r="E19" s="29"/>
      <c r="F19" s="29"/>
      <c r="G19" s="29"/>
      <c r="H19" s="29"/>
      <c r="I19" s="29"/>
      <c r="J19" s="29"/>
      <c r="K19" s="29"/>
      <c r="L19" s="29"/>
      <c r="M19" s="3"/>
      <c r="N19" s="3"/>
      <c r="O19" s="3"/>
    </row>
    <row r="20" spans="2:15" ht="15">
      <c r="B20" s="3" t="s">
        <v>86</v>
      </c>
      <c r="C20" s="3"/>
      <c r="D20" s="3"/>
      <c r="E20" s="3"/>
      <c r="F20" s="3"/>
      <c r="G20" s="3"/>
      <c r="H20" s="3"/>
      <c r="I20" s="3"/>
      <c r="J20" s="3"/>
      <c r="K20" s="3"/>
      <c r="L20" s="3"/>
      <c r="M20" s="3"/>
      <c r="N20" s="3"/>
      <c r="O20" s="3"/>
    </row>
    <row r="21" spans="2:15" ht="15">
      <c r="B21" s="3" t="s">
        <v>609</v>
      </c>
      <c r="C21" s="3"/>
      <c r="D21" s="3"/>
      <c r="E21" s="3"/>
      <c r="F21" s="3"/>
      <c r="G21" s="3"/>
      <c r="H21" s="3"/>
      <c r="I21" s="3"/>
      <c r="J21" s="3"/>
      <c r="K21" s="3"/>
      <c r="L21" s="3"/>
      <c r="M21" s="3"/>
      <c r="N21" s="3"/>
      <c r="O21" s="3"/>
    </row>
    <row r="22" spans="2:15" ht="15">
      <c r="B22" s="3" t="s">
        <v>84</v>
      </c>
      <c r="C22" s="3"/>
      <c r="D22" s="3"/>
      <c r="E22" s="3"/>
      <c r="F22" s="3"/>
      <c r="G22" s="3"/>
      <c r="H22" s="3"/>
      <c r="I22" s="3"/>
      <c r="J22" s="3"/>
      <c r="K22" s="3"/>
      <c r="L22" s="3"/>
      <c r="M22" s="3"/>
      <c r="N22" s="3"/>
      <c r="O22" s="3"/>
    </row>
    <row r="23" spans="2:15" ht="15">
      <c r="B23" s="3" t="s">
        <v>87</v>
      </c>
      <c r="C23" s="3"/>
      <c r="D23" s="3"/>
      <c r="E23" s="3"/>
      <c r="F23" s="3"/>
      <c r="G23" s="3"/>
      <c r="H23" s="3"/>
      <c r="I23" s="3"/>
      <c r="J23" s="3"/>
      <c r="K23" s="3"/>
      <c r="L23" s="3"/>
      <c r="M23" s="3"/>
      <c r="N23" s="3"/>
      <c r="O23" s="3"/>
    </row>
    <row r="24" spans="2:15" ht="15">
      <c r="B24" s="3"/>
      <c r="C24" s="3"/>
      <c r="D24" s="3"/>
      <c r="E24" s="3"/>
      <c r="F24" s="3"/>
      <c r="G24" s="3"/>
      <c r="H24" s="3"/>
      <c r="I24" s="3"/>
      <c r="J24" s="3"/>
      <c r="K24" s="3"/>
      <c r="L24" s="3"/>
      <c r="M24" s="3"/>
      <c r="N24" s="3"/>
      <c r="O24" s="3"/>
    </row>
    <row r="25" spans="2:15" ht="15">
      <c r="B25" s="3"/>
      <c r="C25" s="3"/>
      <c r="D25" s="3"/>
      <c r="E25" s="3"/>
      <c r="F25" s="3"/>
      <c r="G25" s="3"/>
      <c r="H25" s="3"/>
      <c r="I25" s="3"/>
      <c r="J25" s="3"/>
      <c r="K25" s="3"/>
      <c r="L25" s="3"/>
      <c r="M25" s="3"/>
      <c r="N25" s="3"/>
      <c r="O25" s="3"/>
    </row>
    <row r="26" spans="2:15" ht="15">
      <c r="B26" s="3"/>
      <c r="C26" s="29"/>
      <c r="D26" s="29"/>
      <c r="E26" s="29"/>
      <c r="F26" s="29"/>
      <c r="G26" s="29"/>
      <c r="H26" s="29"/>
      <c r="I26" s="29"/>
      <c r="J26" s="29"/>
      <c r="K26" s="29"/>
      <c r="L26" s="29"/>
      <c r="M26" s="3"/>
      <c r="N26" s="3"/>
      <c r="O26" s="3"/>
    </row>
    <row r="27" spans="2:15" ht="15">
      <c r="B27" s="3"/>
      <c r="D27" s="29"/>
      <c r="E27" s="29"/>
      <c r="F27" s="29"/>
      <c r="G27" s="29"/>
      <c r="H27" s="29"/>
      <c r="I27" s="29"/>
      <c r="J27" s="29"/>
      <c r="K27" s="29"/>
      <c r="L27" s="29"/>
      <c r="M27" s="3"/>
      <c r="N27" s="3"/>
      <c r="O27" s="3"/>
    </row>
    <row r="28" spans="2:15" ht="15">
      <c r="B28" s="3"/>
      <c r="C28" s="29"/>
      <c r="D28" s="29"/>
      <c r="E28" s="29"/>
      <c r="F28" s="29"/>
      <c r="G28" s="29"/>
      <c r="H28" s="29"/>
      <c r="I28" s="29"/>
      <c r="J28" s="29"/>
      <c r="K28" s="29"/>
      <c r="L28" s="29"/>
      <c r="M28" s="3"/>
      <c r="N28" s="3"/>
      <c r="O28" s="3"/>
    </row>
  </sheetData>
  <mergeCells count="2">
    <mergeCell ref="C5:L5"/>
    <mergeCell ref="B2:L2"/>
  </mergeCells>
  <hyperlinks>
    <hyperlink ref="A1" location="index!A1" display="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5DA7B-F25D-4C8F-8063-5C6BB6DEA7F0}">
  <dimension ref="A1:V52"/>
  <sheetViews>
    <sheetView workbookViewId="0" topLeftCell="A1">
      <selection activeCell="D12" sqref="D12"/>
    </sheetView>
  </sheetViews>
  <sheetFormatPr defaultColWidth="9.140625" defaultRowHeight="15"/>
  <cols>
    <col min="1" max="1" width="9.140625" style="3" customWidth="1"/>
    <col min="2" max="3" width="10.8515625" style="3" customWidth="1"/>
    <col min="4" max="4" width="8.421875" style="3" customWidth="1"/>
    <col min="5" max="16384" width="9.140625" style="3" customWidth="1"/>
  </cols>
  <sheetData>
    <row r="1" ht="15">
      <c r="A1" s="409" t="s">
        <v>159</v>
      </c>
    </row>
    <row r="2" spans="1:13" ht="16.5" customHeight="1">
      <c r="A2" s="190"/>
      <c r="B2" s="819" t="s">
        <v>611</v>
      </c>
      <c r="C2" s="819"/>
      <c r="D2" s="819"/>
      <c r="E2" s="819"/>
      <c r="F2" s="819"/>
      <c r="G2" s="819"/>
      <c r="H2" s="819"/>
      <c r="I2" s="819"/>
      <c r="J2" s="819"/>
      <c r="K2" s="819"/>
      <c r="L2" s="819"/>
      <c r="M2" s="819"/>
    </row>
    <row r="3" ht="13.5" thickBot="1"/>
    <row r="4" spans="2:22" ht="15">
      <c r="B4" s="189" t="s">
        <v>168</v>
      </c>
      <c r="C4" s="188">
        <v>2022</v>
      </c>
      <c r="D4" s="188">
        <v>2021</v>
      </c>
      <c r="E4" s="188">
        <v>2020</v>
      </c>
      <c r="F4" s="186">
        <v>2019</v>
      </c>
      <c r="G4" s="186">
        <v>2018</v>
      </c>
      <c r="H4" s="187">
        <v>2017</v>
      </c>
      <c r="I4" s="186">
        <v>2016</v>
      </c>
      <c r="J4" s="186">
        <v>2015</v>
      </c>
      <c r="K4" s="186">
        <v>2014</v>
      </c>
      <c r="L4" s="186">
        <v>2013</v>
      </c>
      <c r="M4" s="186">
        <v>2012</v>
      </c>
      <c r="N4" s="186">
        <v>2011</v>
      </c>
      <c r="O4" s="186">
        <v>2010</v>
      </c>
      <c r="P4" s="186">
        <v>2009</v>
      </c>
      <c r="Q4" s="186">
        <v>2008</v>
      </c>
      <c r="R4" s="186">
        <v>2007</v>
      </c>
      <c r="S4" s="186">
        <v>2006</v>
      </c>
      <c r="T4" s="186">
        <v>2005</v>
      </c>
      <c r="U4" s="186">
        <v>2004</v>
      </c>
      <c r="V4" s="185">
        <v>2003</v>
      </c>
    </row>
    <row r="5" spans="2:22" ht="15">
      <c r="B5" s="184">
        <v>2003</v>
      </c>
      <c r="C5" s="180">
        <v>0.817</v>
      </c>
      <c r="D5" s="180">
        <v>0.804</v>
      </c>
      <c r="E5" s="180">
        <v>0.793</v>
      </c>
      <c r="F5" s="180">
        <v>0.777</v>
      </c>
      <c r="G5" s="180">
        <v>0.755</v>
      </c>
      <c r="H5" s="180">
        <v>0.738</v>
      </c>
      <c r="I5" s="180">
        <v>0.72</v>
      </c>
      <c r="J5" s="180">
        <v>0.697</v>
      </c>
      <c r="K5" s="180">
        <v>0.672</v>
      </c>
      <c r="L5" s="180">
        <v>0.642</v>
      </c>
      <c r="M5" s="180">
        <v>0.606</v>
      </c>
      <c r="N5" s="180">
        <v>0.57</v>
      </c>
      <c r="O5" s="180">
        <v>0.532</v>
      </c>
      <c r="P5" s="180">
        <v>0.484</v>
      </c>
      <c r="Q5" s="180">
        <v>0.429</v>
      </c>
      <c r="R5" s="180">
        <v>0.367</v>
      </c>
      <c r="S5" s="180">
        <v>0.293</v>
      </c>
      <c r="T5" s="180">
        <v>0.226</v>
      </c>
      <c r="U5" s="180">
        <v>0.119</v>
      </c>
      <c r="V5" s="182">
        <v>0</v>
      </c>
    </row>
    <row r="6" spans="2:22" ht="15">
      <c r="B6" s="184">
        <v>2007</v>
      </c>
      <c r="C6" s="180">
        <v>0.766</v>
      </c>
      <c r="D6" s="180">
        <v>0.748</v>
      </c>
      <c r="E6" s="180">
        <v>0.732</v>
      </c>
      <c r="F6" s="180">
        <v>0.707</v>
      </c>
      <c r="G6" s="180">
        <v>0.677</v>
      </c>
      <c r="H6" s="180">
        <v>0.648</v>
      </c>
      <c r="I6" s="180">
        <v>0.616</v>
      </c>
      <c r="J6" s="180">
        <v>0.578</v>
      </c>
      <c r="K6" s="180">
        <v>0.534</v>
      </c>
      <c r="L6" s="180">
        <v>0.482</v>
      </c>
      <c r="M6" s="180">
        <v>0.419</v>
      </c>
      <c r="N6" s="180">
        <v>0.35</v>
      </c>
      <c r="O6" s="180">
        <v>0.279</v>
      </c>
      <c r="P6" s="180">
        <v>0.199</v>
      </c>
      <c r="Q6" s="180">
        <v>0.098</v>
      </c>
      <c r="R6" s="180">
        <v>0</v>
      </c>
      <c r="S6" s="180" t="s">
        <v>167</v>
      </c>
      <c r="T6" s="180" t="s">
        <v>167</v>
      </c>
      <c r="U6" s="180"/>
      <c r="V6" s="182"/>
    </row>
    <row r="7" spans="1:22" ht="15">
      <c r="A7" s="159"/>
      <c r="B7" s="184">
        <v>2011</v>
      </c>
      <c r="C7" s="180">
        <v>0.7</v>
      </c>
      <c r="D7" s="180">
        <v>0.668</v>
      </c>
      <c r="E7" s="180">
        <v>0.636</v>
      </c>
      <c r="F7" s="180">
        <v>0.592</v>
      </c>
      <c r="G7" s="180">
        <v>0.538</v>
      </c>
      <c r="H7" s="180">
        <v>0.48</v>
      </c>
      <c r="I7" s="180">
        <v>0.417</v>
      </c>
      <c r="J7" s="180">
        <v>0.349</v>
      </c>
      <c r="K7" s="180">
        <v>0.274</v>
      </c>
      <c r="L7" s="180">
        <v>0.195</v>
      </c>
      <c r="M7" s="180">
        <v>0.104</v>
      </c>
      <c r="N7" s="180">
        <v>0</v>
      </c>
      <c r="O7" s="180" t="s">
        <v>167</v>
      </c>
      <c r="P7" s="180" t="s">
        <v>167</v>
      </c>
      <c r="Q7" s="180" t="s">
        <v>167</v>
      </c>
      <c r="R7" s="180" t="s">
        <v>167</v>
      </c>
      <c r="S7" s="180" t="s">
        <v>167</v>
      </c>
      <c r="T7" s="180" t="s">
        <v>167</v>
      </c>
      <c r="U7" s="183"/>
      <c r="V7" s="182"/>
    </row>
    <row r="8" spans="1:22" ht="15">
      <c r="A8" s="159"/>
      <c r="B8" s="184">
        <v>2015</v>
      </c>
      <c r="C8" s="180">
        <v>0.547</v>
      </c>
      <c r="D8" s="180">
        <v>0.471</v>
      </c>
      <c r="E8" s="180">
        <v>0.402</v>
      </c>
      <c r="F8" s="180">
        <v>0.32</v>
      </c>
      <c r="G8" s="180">
        <v>0.236</v>
      </c>
      <c r="H8" s="180">
        <v>0.155</v>
      </c>
      <c r="I8" s="180">
        <v>0.074</v>
      </c>
      <c r="J8" s="180">
        <v>0</v>
      </c>
      <c r="K8" s="180" t="s">
        <v>167</v>
      </c>
      <c r="L8" s="180" t="s">
        <v>167</v>
      </c>
      <c r="M8" s="183" t="s">
        <v>167</v>
      </c>
      <c r="N8" s="183" t="s">
        <v>167</v>
      </c>
      <c r="O8" s="183" t="s">
        <v>167</v>
      </c>
      <c r="P8" s="183" t="s">
        <v>167</v>
      </c>
      <c r="Q8" s="183" t="s">
        <v>167</v>
      </c>
      <c r="R8" s="183" t="s">
        <v>167</v>
      </c>
      <c r="S8" s="180" t="s">
        <v>167</v>
      </c>
      <c r="T8" s="180" t="s">
        <v>167</v>
      </c>
      <c r="U8" s="180"/>
      <c r="V8" s="182"/>
    </row>
    <row r="9" spans="2:22" ht="13.5" thickBot="1">
      <c r="B9" s="181">
        <v>2019</v>
      </c>
      <c r="C9" s="178">
        <v>0.262</v>
      </c>
      <c r="D9" s="178">
        <v>0.17</v>
      </c>
      <c r="E9" s="178">
        <v>0.088</v>
      </c>
      <c r="F9" s="179">
        <v>0</v>
      </c>
      <c r="G9" s="178" t="s">
        <v>167</v>
      </c>
      <c r="H9" s="177" t="s">
        <v>167</v>
      </c>
      <c r="I9" s="177" t="s">
        <v>167</v>
      </c>
      <c r="J9" s="177" t="s">
        <v>167</v>
      </c>
      <c r="K9" s="176" t="s">
        <v>167</v>
      </c>
      <c r="L9" s="175" t="s">
        <v>167</v>
      </c>
      <c r="M9" s="176" t="s">
        <v>167</v>
      </c>
      <c r="N9" s="176" t="s">
        <v>167</v>
      </c>
      <c r="O9" s="176" t="s">
        <v>167</v>
      </c>
      <c r="P9" s="176" t="s">
        <v>167</v>
      </c>
      <c r="Q9" s="176" t="s">
        <v>167</v>
      </c>
      <c r="R9" s="176" t="s">
        <v>167</v>
      </c>
      <c r="S9" s="175" t="s">
        <v>167</v>
      </c>
      <c r="T9" s="175" t="s">
        <v>167</v>
      </c>
      <c r="U9" s="175"/>
      <c r="V9" s="174"/>
    </row>
    <row r="10" ht="15">
      <c r="B10" s="3" t="s">
        <v>584</v>
      </c>
    </row>
    <row r="11" spans="2:3" ht="15">
      <c r="B11" s="116" t="s">
        <v>514</v>
      </c>
      <c r="C11" s="116"/>
    </row>
    <row r="12" spans="2:4" ht="15">
      <c r="B12" s="2" t="s">
        <v>59</v>
      </c>
      <c r="C12" s="2"/>
      <c r="D12" s="2"/>
    </row>
    <row r="13" spans="2:3" ht="15">
      <c r="B13" s="116" t="s">
        <v>166</v>
      </c>
      <c r="C13" s="116"/>
    </row>
    <row r="14" spans="2:3" ht="15">
      <c r="B14" s="116" t="s">
        <v>165</v>
      </c>
      <c r="C14" s="116"/>
    </row>
    <row r="16" spans="2:4" ht="13.5">
      <c r="B16" s="172"/>
      <c r="C16" s="172"/>
      <c r="D16" s="172"/>
    </row>
    <row r="17" spans="2:4" ht="13.5">
      <c r="B17" s="173"/>
      <c r="C17" s="173"/>
      <c r="D17" s="173"/>
    </row>
    <row r="19" spans="2:4" ht="13.5">
      <c r="B19" s="172"/>
      <c r="C19" s="172"/>
      <c r="D19" s="172"/>
    </row>
    <row r="20" spans="2:4" ht="13.5">
      <c r="B20" s="173"/>
      <c r="C20" s="173"/>
      <c r="D20" s="173"/>
    </row>
    <row r="22" spans="2:5" ht="15">
      <c r="B22" s="172"/>
      <c r="C22" s="172"/>
      <c r="D22" s="172"/>
      <c r="E22"/>
    </row>
    <row r="23" spans="2:4" ht="13.5">
      <c r="B23" s="173"/>
      <c r="C23" s="173"/>
      <c r="D23" s="173"/>
    </row>
    <row r="25" spans="2:4" ht="13.5">
      <c r="B25" s="172"/>
      <c r="C25" s="172"/>
      <c r="D25" s="172"/>
    </row>
    <row r="26" spans="2:4" ht="13.5">
      <c r="B26" s="173"/>
      <c r="C26" s="173"/>
      <c r="D26" s="173"/>
    </row>
    <row r="28" spans="2:4" ht="13.5">
      <c r="B28" s="172"/>
      <c r="C28" s="172"/>
      <c r="D28" s="172"/>
    </row>
    <row r="29" spans="2:4" ht="13.5">
      <c r="B29" s="173"/>
      <c r="C29" s="173"/>
      <c r="D29" s="173"/>
    </row>
    <row r="31" spans="2:4" ht="13.5">
      <c r="B31" s="172"/>
      <c r="C31" s="172"/>
      <c r="D31" s="172"/>
    </row>
    <row r="32" spans="2:4" ht="13.5">
      <c r="B32" s="173"/>
      <c r="C32" s="173"/>
      <c r="D32" s="173"/>
    </row>
    <row r="34" spans="2:4" ht="13.5">
      <c r="B34" s="172"/>
      <c r="C34" s="172"/>
      <c r="D34" s="172"/>
    </row>
    <row r="35" spans="2:4" ht="13.5">
      <c r="B35" s="173"/>
      <c r="C35" s="173"/>
      <c r="D35" s="173"/>
    </row>
    <row r="37" spans="2:4" ht="13.5">
      <c r="B37" s="172"/>
      <c r="C37" s="172"/>
      <c r="D37" s="172"/>
    </row>
    <row r="38" spans="2:4" ht="13.5">
      <c r="B38" s="173"/>
      <c r="C38" s="173"/>
      <c r="D38" s="173"/>
    </row>
    <row r="40" spans="2:4" ht="13.5">
      <c r="B40" s="172"/>
      <c r="C40" s="172"/>
      <c r="D40" s="172"/>
    </row>
    <row r="41" spans="2:4" ht="13.5">
      <c r="B41" s="173"/>
      <c r="C41" s="173"/>
      <c r="D41" s="173"/>
    </row>
    <row r="43" spans="2:4" ht="13.5">
      <c r="B43" s="172"/>
      <c r="C43" s="172"/>
      <c r="D43" s="172"/>
    </row>
    <row r="44" spans="2:4" ht="13.5">
      <c r="B44" s="173"/>
      <c r="C44" s="173"/>
      <c r="D44" s="173"/>
    </row>
    <row r="46" spans="2:4" ht="13.5">
      <c r="B46" s="172"/>
      <c r="C46" s="172"/>
      <c r="D46" s="172"/>
    </row>
    <row r="47" spans="2:4" ht="13.5">
      <c r="B47" s="173"/>
      <c r="C47" s="173"/>
      <c r="D47" s="173"/>
    </row>
    <row r="49" spans="2:4" ht="13.5">
      <c r="B49" s="172"/>
      <c r="C49" s="172"/>
      <c r="D49" s="172"/>
    </row>
    <row r="50" spans="2:4" ht="13.5">
      <c r="B50" s="173"/>
      <c r="C50" s="173"/>
      <c r="D50" s="173"/>
    </row>
    <row r="52" spans="2:4" ht="13.5">
      <c r="B52" s="172"/>
      <c r="C52" s="172"/>
      <c r="D52" s="172"/>
    </row>
  </sheetData>
  <hyperlinks>
    <hyperlink ref="A1" location="index!A1" display="index"/>
  </hyperlink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833AB-942F-459E-8C27-2BD1C2B633C5}">
  <dimension ref="A1:D51"/>
  <sheetViews>
    <sheetView workbookViewId="0" topLeftCell="A6"/>
  </sheetViews>
  <sheetFormatPr defaultColWidth="9.140625" defaultRowHeight="15"/>
  <sheetData>
    <row r="1" ht="15">
      <c r="A1" s="409" t="s">
        <v>159</v>
      </c>
    </row>
    <row r="2" spans="2:4" ht="15">
      <c r="B2" s="50" t="s">
        <v>104</v>
      </c>
      <c r="C2" s="8"/>
      <c r="D2" s="8"/>
    </row>
    <row r="3" spans="2:4" ht="15.75" thickBot="1">
      <c r="B3" s="51"/>
      <c r="C3" s="8"/>
      <c r="D3" s="8"/>
    </row>
    <row r="4" spans="2:4" ht="15">
      <c r="B4" s="52" t="s">
        <v>105</v>
      </c>
      <c r="C4" s="53" t="s">
        <v>106</v>
      </c>
      <c r="D4" s="54" t="s">
        <v>107</v>
      </c>
    </row>
    <row r="5" spans="2:4" ht="15">
      <c r="B5" s="55">
        <v>2022</v>
      </c>
      <c r="C5" s="56">
        <v>343990</v>
      </c>
      <c r="D5" s="57">
        <v>218555</v>
      </c>
    </row>
    <row r="6" spans="2:4" ht="15">
      <c r="B6" s="55">
        <v>2021</v>
      </c>
      <c r="C6" s="56">
        <v>358845</v>
      </c>
      <c r="D6" s="57">
        <v>233585</v>
      </c>
    </row>
    <row r="7" spans="2:4" ht="15">
      <c r="B7" s="55">
        <v>2020</v>
      </c>
      <c r="C7" s="56">
        <v>328940</v>
      </c>
      <c r="D7" s="58">
        <v>212825</v>
      </c>
    </row>
    <row r="8" spans="2:4" ht="15">
      <c r="B8" s="55">
        <v>2019</v>
      </c>
      <c r="C8" s="56">
        <v>327915</v>
      </c>
      <c r="D8" s="58">
        <v>215620</v>
      </c>
    </row>
    <row r="9" spans="2:4" ht="15">
      <c r="B9" s="55">
        <v>2018</v>
      </c>
      <c r="C9" s="56">
        <v>335560</v>
      </c>
      <c r="D9" s="58">
        <v>220190</v>
      </c>
    </row>
    <row r="10" spans="2:4" ht="15">
      <c r="B10" s="55">
        <v>2017</v>
      </c>
      <c r="C10" s="56">
        <v>343555</v>
      </c>
      <c r="D10" s="58">
        <v>223270</v>
      </c>
    </row>
    <row r="11" spans="2:4" ht="15">
      <c r="B11" s="55">
        <v>2016</v>
      </c>
      <c r="C11" s="56">
        <v>353440</v>
      </c>
      <c r="D11" s="58">
        <v>230745</v>
      </c>
    </row>
    <row r="12" spans="2:4" ht="15">
      <c r="B12" s="55">
        <v>2015</v>
      </c>
      <c r="C12" s="56">
        <v>357860</v>
      </c>
      <c r="D12" s="58">
        <v>233335</v>
      </c>
    </row>
    <row r="13" spans="2:4" ht="15">
      <c r="B13" s="55">
        <v>2014</v>
      </c>
      <c r="C13" s="56">
        <v>362865</v>
      </c>
      <c r="D13" s="58">
        <v>239565</v>
      </c>
    </row>
    <row r="14" spans="2:4" ht="15">
      <c r="B14" s="55">
        <v>2013</v>
      </c>
      <c r="C14" s="56">
        <v>368550</v>
      </c>
      <c r="D14" s="58">
        <v>244690</v>
      </c>
    </row>
    <row r="15" spans="2:4" ht="15">
      <c r="B15" s="55">
        <v>2012</v>
      </c>
      <c r="C15" s="56">
        <v>372750</v>
      </c>
      <c r="D15" s="58">
        <v>245680</v>
      </c>
    </row>
    <row r="16" spans="2:4" ht="15">
      <c r="B16" s="55">
        <v>2011</v>
      </c>
      <c r="C16" s="56">
        <v>381435</v>
      </c>
      <c r="D16" s="58">
        <v>245575</v>
      </c>
    </row>
    <row r="17" spans="2:4" ht="15">
      <c r="B17" s="55">
        <v>2010</v>
      </c>
      <c r="C17" s="56">
        <v>418140</v>
      </c>
      <c r="D17" s="58">
        <v>254505</v>
      </c>
    </row>
    <row r="18" spans="2:4" ht="15">
      <c r="B18" s="55">
        <v>2009</v>
      </c>
      <c r="C18" s="56">
        <v>422950</v>
      </c>
      <c r="D18" s="58">
        <v>250625</v>
      </c>
    </row>
    <row r="19" spans="2:4" ht="15">
      <c r="B19" s="55">
        <v>2008</v>
      </c>
      <c r="C19" s="56">
        <v>418625</v>
      </c>
      <c r="D19" s="58">
        <v>235100</v>
      </c>
    </row>
    <row r="20" spans="2:4" ht="15">
      <c r="B20" s="55">
        <v>2007</v>
      </c>
      <c r="C20" s="56">
        <v>441590</v>
      </c>
      <c r="D20" s="58">
        <v>237355</v>
      </c>
    </row>
    <row r="21" spans="2:4" ht="15">
      <c r="B21" s="55">
        <v>2006</v>
      </c>
      <c r="C21" s="56">
        <v>445430</v>
      </c>
      <c r="D21" s="58">
        <v>235410</v>
      </c>
    </row>
    <row r="22" spans="2:4" ht="15">
      <c r="B22" s="55">
        <v>2005</v>
      </c>
      <c r="C22" s="56">
        <v>452370</v>
      </c>
      <c r="D22" s="58">
        <v>242795</v>
      </c>
    </row>
    <row r="23" spans="2:4" ht="15">
      <c r="B23" s="55">
        <v>2004</v>
      </c>
      <c r="C23" s="56">
        <v>432655</v>
      </c>
      <c r="D23" s="58">
        <v>243045</v>
      </c>
    </row>
    <row r="24" spans="2:4" ht="15">
      <c r="B24" s="55">
        <v>2003</v>
      </c>
      <c r="C24" s="56">
        <v>407365</v>
      </c>
      <c r="D24" s="58">
        <v>239390</v>
      </c>
    </row>
    <row r="25" spans="2:4" ht="15">
      <c r="B25" s="55">
        <v>2002</v>
      </c>
      <c r="C25" s="56">
        <v>379820</v>
      </c>
      <c r="D25" s="58">
        <v>224120</v>
      </c>
    </row>
    <row r="26" spans="2:4" ht="15">
      <c r="B26" s="55">
        <v>2001</v>
      </c>
      <c r="C26" s="56">
        <v>342435</v>
      </c>
      <c r="D26" s="58">
        <v>203495</v>
      </c>
    </row>
    <row r="27" spans="2:4" ht="15">
      <c r="B27" s="55">
        <v>2000</v>
      </c>
      <c r="C27" s="56">
        <v>314615</v>
      </c>
      <c r="D27" s="58">
        <v>190530</v>
      </c>
    </row>
    <row r="28" spans="2:4" ht="15">
      <c r="B28" s="55">
        <v>1999</v>
      </c>
      <c r="C28" s="56">
        <v>294425</v>
      </c>
      <c r="D28" s="58">
        <v>180940</v>
      </c>
    </row>
    <row r="29" spans="2:4" ht="15">
      <c r="B29" s="55">
        <v>1998</v>
      </c>
      <c r="C29" s="56">
        <v>259280</v>
      </c>
      <c r="D29" s="58">
        <v>160115</v>
      </c>
    </row>
    <row r="30" spans="2:4" ht="15">
      <c r="B30" s="55">
        <v>1997</v>
      </c>
      <c r="C30" s="56">
        <v>258935</v>
      </c>
      <c r="D30" s="58">
        <v>154675</v>
      </c>
    </row>
    <row r="31" spans="2:4" ht="15">
      <c r="B31" s="55">
        <v>1996</v>
      </c>
      <c r="C31" s="56">
        <v>260530</v>
      </c>
      <c r="D31" s="58">
        <v>148270</v>
      </c>
    </row>
    <row r="32" spans="2:4" ht="15">
      <c r="B32" s="55">
        <v>1995</v>
      </c>
      <c r="C32" s="56">
        <v>259200</v>
      </c>
      <c r="D32" s="58">
        <v>145210</v>
      </c>
    </row>
    <row r="33" spans="2:4" ht="15.75" thickBot="1">
      <c r="B33" s="59">
        <v>1994</v>
      </c>
      <c r="C33" s="60">
        <v>245920</v>
      </c>
      <c r="D33" s="61">
        <v>139770</v>
      </c>
    </row>
    <row r="34" spans="2:4" ht="15">
      <c r="B34" s="62" t="s">
        <v>587</v>
      </c>
      <c r="C34" s="51"/>
      <c r="D34" s="51"/>
    </row>
    <row r="35" spans="2:4" ht="15">
      <c r="B35" s="780" t="s">
        <v>506</v>
      </c>
      <c r="C35" s="63"/>
      <c r="D35" s="63"/>
    </row>
    <row r="36" spans="2:4" ht="15">
      <c r="B36" s="50" t="s">
        <v>59</v>
      </c>
      <c r="C36" s="51"/>
      <c r="D36" s="51"/>
    </row>
    <row r="37" spans="2:4" ht="15">
      <c r="B37" s="62" t="s">
        <v>515</v>
      </c>
      <c r="C37" s="51"/>
      <c r="D37" s="51"/>
    </row>
    <row r="38" spans="2:4" ht="15">
      <c r="B38" s="62" t="s">
        <v>516</v>
      </c>
      <c r="C38" s="51"/>
      <c r="D38" s="51"/>
    </row>
    <row r="39" spans="2:4" ht="15">
      <c r="B39" s="64" t="s">
        <v>517</v>
      </c>
      <c r="C39" s="51"/>
      <c r="D39" s="51"/>
    </row>
    <row r="40" spans="2:4" ht="15">
      <c r="B40" s="64"/>
      <c r="C40" s="51"/>
      <c r="D40" s="51"/>
    </row>
    <row r="41" spans="2:4" ht="15">
      <c r="B41" s="64"/>
      <c r="C41" s="51"/>
      <c r="D41" s="51"/>
    </row>
    <row r="42" spans="2:4" ht="15">
      <c r="B42" s="51"/>
      <c r="C42" s="51"/>
      <c r="D42" s="51"/>
    </row>
    <row r="43" spans="2:4" ht="15">
      <c r="B43" s="51"/>
      <c r="C43" s="51"/>
      <c r="D43" s="51"/>
    </row>
    <row r="44" spans="2:4" ht="15">
      <c r="B44" s="51"/>
      <c r="C44" s="51"/>
      <c r="D44" s="51"/>
    </row>
    <row r="45" spans="2:4" ht="15">
      <c r="B45" s="51"/>
      <c r="C45" s="51"/>
      <c r="D45" s="51"/>
    </row>
    <row r="46" spans="2:4" ht="15">
      <c r="B46" s="51"/>
      <c r="C46" s="51"/>
      <c r="D46" s="51"/>
    </row>
    <row r="47" spans="2:4" ht="15">
      <c r="B47" s="51"/>
      <c r="C47" s="51"/>
      <c r="D47" s="51"/>
    </row>
    <row r="48" spans="2:4" ht="15">
      <c r="B48" s="51"/>
      <c r="C48" s="51"/>
      <c r="D48" s="51"/>
    </row>
    <row r="49" spans="2:4" ht="15">
      <c r="B49" s="51"/>
      <c r="C49" s="51"/>
      <c r="D49" s="51"/>
    </row>
    <row r="50" spans="2:4" ht="15">
      <c r="B50" s="51"/>
      <c r="C50" s="51"/>
      <c r="D50" s="51"/>
    </row>
    <row r="51" spans="2:4" ht="15">
      <c r="B51" s="51"/>
      <c r="C51" s="51"/>
      <c r="D51" s="51"/>
    </row>
  </sheetData>
  <hyperlinks>
    <hyperlink ref="A1" location="index!A1" display="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6B5AB-D322-4595-A065-52712072A369}">
  <dimension ref="A1:H30"/>
  <sheetViews>
    <sheetView workbookViewId="0" topLeftCell="A1"/>
  </sheetViews>
  <sheetFormatPr defaultColWidth="9.140625" defaultRowHeight="15"/>
  <cols>
    <col min="2" max="2" width="27.421875" style="0" customWidth="1"/>
    <col min="3" max="3" width="20.57421875" style="0" bestFit="1" customWidth="1"/>
  </cols>
  <sheetData>
    <row r="1" ht="15">
      <c r="A1" s="409" t="s">
        <v>159</v>
      </c>
    </row>
    <row r="2" spans="1:2" ht="15.75">
      <c r="A2" s="1"/>
      <c r="B2" s="2" t="s">
        <v>300</v>
      </c>
    </row>
    <row r="3" ht="15.75" thickBot="1"/>
    <row r="4" spans="2:8" ht="15.75" thickBot="1">
      <c r="B4" s="887" t="s">
        <v>147</v>
      </c>
      <c r="C4" s="900"/>
      <c r="D4" s="781">
        <v>2020</v>
      </c>
      <c r="E4" s="782">
        <v>2021</v>
      </c>
      <c r="F4" s="783">
        <v>2022</v>
      </c>
      <c r="G4" s="3"/>
      <c r="H4" s="3"/>
    </row>
    <row r="5" spans="2:8" ht="15">
      <c r="B5" s="784" t="s">
        <v>518</v>
      </c>
      <c r="C5" s="785" t="s">
        <v>148</v>
      </c>
      <c r="D5" s="786">
        <v>329</v>
      </c>
      <c r="E5" s="786">
        <v>359</v>
      </c>
      <c r="F5" s="787">
        <v>344</v>
      </c>
      <c r="G5" s="3"/>
      <c r="H5" s="3"/>
    </row>
    <row r="6" spans="2:8" ht="15">
      <c r="B6" s="784" t="s">
        <v>519</v>
      </c>
      <c r="C6" s="788" t="s">
        <v>520</v>
      </c>
      <c r="D6" s="789">
        <v>84</v>
      </c>
      <c r="E6" s="789">
        <v>87</v>
      </c>
      <c r="F6" s="790">
        <v>83</v>
      </c>
      <c r="G6" s="3"/>
      <c r="H6" s="3"/>
    </row>
    <row r="7" spans="2:8" ht="15">
      <c r="B7" s="784" t="s">
        <v>521</v>
      </c>
      <c r="C7" s="788" t="s">
        <v>522</v>
      </c>
      <c r="D7" s="789">
        <v>95</v>
      </c>
      <c r="E7" s="789">
        <v>102</v>
      </c>
      <c r="F7" s="790">
        <v>97</v>
      </c>
      <c r="G7" s="3"/>
      <c r="H7" s="3"/>
    </row>
    <row r="8" spans="2:8" ht="15">
      <c r="B8" s="784"/>
      <c r="C8" s="788" t="s">
        <v>523</v>
      </c>
      <c r="D8" s="789">
        <v>122</v>
      </c>
      <c r="E8" s="789">
        <v>138</v>
      </c>
      <c r="F8" s="790">
        <v>134</v>
      </c>
      <c r="G8" s="3"/>
      <c r="H8" s="3"/>
    </row>
    <row r="9" spans="2:8" ht="15">
      <c r="B9" s="784"/>
      <c r="C9" s="792" t="s">
        <v>524</v>
      </c>
      <c r="D9" s="793">
        <v>28</v>
      </c>
      <c r="E9" s="793">
        <v>32</v>
      </c>
      <c r="F9" s="824">
        <v>31</v>
      </c>
      <c r="G9" s="3"/>
      <c r="H9" s="3"/>
    </row>
    <row r="10" spans="2:8" ht="15">
      <c r="B10" s="784"/>
      <c r="C10" s="788" t="s">
        <v>525</v>
      </c>
      <c r="D10" s="789">
        <v>200</v>
      </c>
      <c r="E10" s="789">
        <v>219</v>
      </c>
      <c r="F10" s="159">
        <v>210</v>
      </c>
      <c r="G10" s="3"/>
      <c r="H10" s="3"/>
    </row>
    <row r="11" spans="2:8" ht="15">
      <c r="B11" s="784"/>
      <c r="C11" s="788" t="s">
        <v>526</v>
      </c>
      <c r="D11" s="789">
        <v>128</v>
      </c>
      <c r="E11" s="789">
        <v>139</v>
      </c>
      <c r="F11" s="159">
        <v>132</v>
      </c>
      <c r="G11" s="3"/>
      <c r="H11" s="3"/>
    </row>
    <row r="12" spans="2:8" ht="15">
      <c r="B12" s="784"/>
      <c r="C12" s="792" t="s">
        <v>149</v>
      </c>
      <c r="D12" s="793"/>
      <c r="E12" s="793">
        <v>1.2</v>
      </c>
      <c r="F12" s="825">
        <v>2</v>
      </c>
      <c r="G12" s="3"/>
      <c r="H12" s="3"/>
    </row>
    <row r="13" spans="2:8" ht="15">
      <c r="B13" s="784"/>
      <c r="C13" s="788" t="s">
        <v>527</v>
      </c>
      <c r="D13" s="789">
        <v>70</v>
      </c>
      <c r="E13" s="789">
        <v>75</v>
      </c>
      <c r="F13" s="159">
        <v>71</v>
      </c>
      <c r="G13" s="3"/>
      <c r="H13" s="3"/>
    </row>
    <row r="14" spans="2:8" ht="15">
      <c r="B14" s="784"/>
      <c r="C14" s="788" t="s">
        <v>503</v>
      </c>
      <c r="D14" s="789">
        <v>33</v>
      </c>
      <c r="E14" s="789">
        <v>36</v>
      </c>
      <c r="F14" s="159">
        <v>34</v>
      </c>
      <c r="G14" s="3"/>
      <c r="H14" s="3"/>
    </row>
    <row r="15" spans="2:8" ht="15">
      <c r="B15" s="784"/>
      <c r="C15" s="788" t="s">
        <v>151</v>
      </c>
      <c r="D15" s="789">
        <v>207</v>
      </c>
      <c r="E15" s="789">
        <v>225</v>
      </c>
      <c r="F15" s="159">
        <v>215</v>
      </c>
      <c r="G15" s="3"/>
      <c r="H15" s="3"/>
    </row>
    <row r="16" spans="2:8" ht="15">
      <c r="B16" s="791"/>
      <c r="C16" s="792" t="s">
        <v>528</v>
      </c>
      <c r="D16" s="793">
        <v>53</v>
      </c>
      <c r="E16" s="793">
        <v>61</v>
      </c>
      <c r="F16" s="159">
        <v>63</v>
      </c>
      <c r="G16" s="3"/>
      <c r="H16" s="3"/>
    </row>
    <row r="17" spans="2:8" ht="38.45" customHeight="1">
      <c r="B17" s="794" t="s">
        <v>518</v>
      </c>
      <c r="C17" s="795" t="s">
        <v>529</v>
      </c>
      <c r="D17" s="789">
        <v>64</v>
      </c>
      <c r="E17" s="789">
        <v>75</v>
      </c>
      <c r="F17" s="796">
        <v>68</v>
      </c>
      <c r="G17" s="3"/>
      <c r="H17" s="3"/>
    </row>
    <row r="18" spans="2:8" ht="15">
      <c r="B18" s="784" t="s">
        <v>530</v>
      </c>
      <c r="C18" s="788" t="s">
        <v>531</v>
      </c>
      <c r="D18" s="789">
        <v>27</v>
      </c>
      <c r="E18" s="789">
        <v>28</v>
      </c>
      <c r="F18" s="159">
        <v>26</v>
      </c>
      <c r="G18" s="3"/>
      <c r="H18" s="3"/>
    </row>
    <row r="19" spans="2:8" ht="15">
      <c r="B19" s="784"/>
      <c r="C19" s="788" t="s">
        <v>532</v>
      </c>
      <c r="D19" s="789">
        <v>14</v>
      </c>
      <c r="E19" s="789">
        <v>16</v>
      </c>
      <c r="F19" s="422">
        <v>16</v>
      </c>
      <c r="G19" s="3"/>
      <c r="H19" s="3"/>
    </row>
    <row r="20" spans="2:8" ht="15.75" thickBot="1">
      <c r="B20" s="797"/>
      <c r="C20" s="798" t="s">
        <v>533</v>
      </c>
      <c r="D20" s="799">
        <v>104</v>
      </c>
      <c r="E20" s="799">
        <v>118</v>
      </c>
      <c r="F20" s="800">
        <v>109</v>
      </c>
      <c r="G20" s="3"/>
      <c r="H20" s="3"/>
    </row>
    <row r="21" spans="2:8" ht="15">
      <c r="B21" s="3" t="s">
        <v>585</v>
      </c>
      <c r="C21" s="3"/>
      <c r="D21" s="3"/>
      <c r="E21" s="3"/>
      <c r="F21" s="337"/>
      <c r="G21" s="3"/>
      <c r="H21" s="3"/>
    </row>
    <row r="22" spans="2:8" ht="15">
      <c r="B22" s="116" t="s">
        <v>539</v>
      </c>
      <c r="C22" s="3"/>
      <c r="D22" s="3"/>
      <c r="E22" s="3"/>
      <c r="F22" s="3"/>
      <c r="G22" s="3"/>
      <c r="H22" s="3"/>
    </row>
    <row r="23" spans="2:8" ht="15">
      <c r="B23" s="2" t="s">
        <v>59</v>
      </c>
      <c r="C23" s="3"/>
      <c r="D23" s="3"/>
      <c r="E23" s="3"/>
      <c r="F23" s="3"/>
      <c r="G23" s="3"/>
      <c r="H23" s="3"/>
    </row>
    <row r="24" spans="2:8" ht="15">
      <c r="B24" s="3" t="s">
        <v>515</v>
      </c>
      <c r="C24" s="3"/>
      <c r="D24" s="3"/>
      <c r="E24" s="3"/>
      <c r="F24" s="3"/>
      <c r="G24" s="3"/>
      <c r="H24" s="3"/>
    </row>
    <row r="25" spans="2:8" ht="15">
      <c r="B25" s="3" t="s">
        <v>534</v>
      </c>
      <c r="C25" s="3"/>
      <c r="D25" s="3"/>
      <c r="E25" s="3"/>
      <c r="F25" s="3"/>
      <c r="G25" s="3"/>
      <c r="H25" s="3"/>
    </row>
    <row r="26" spans="2:8" ht="15">
      <c r="B26" s="3" t="s">
        <v>535</v>
      </c>
      <c r="C26" s="3"/>
      <c r="D26" s="3"/>
      <c r="E26" s="3"/>
      <c r="F26" s="3"/>
      <c r="G26" s="3"/>
      <c r="H26" s="3"/>
    </row>
    <row r="27" spans="2:8" ht="15">
      <c r="B27" s="3" t="s">
        <v>536</v>
      </c>
      <c r="C27" s="3"/>
      <c r="D27" s="3"/>
      <c r="E27" s="3"/>
      <c r="F27" s="3"/>
      <c r="G27" s="3"/>
      <c r="H27" s="3"/>
    </row>
    <row r="28" spans="2:8" ht="15">
      <c r="B28" s="3" t="s">
        <v>612</v>
      </c>
      <c r="C28" s="3"/>
      <c r="D28" s="3"/>
      <c r="E28" s="3"/>
      <c r="F28" s="3"/>
      <c r="G28" s="3"/>
      <c r="H28" s="3"/>
    </row>
    <row r="29" spans="2:8" ht="15">
      <c r="B29" s="3" t="s">
        <v>537</v>
      </c>
      <c r="C29" s="3"/>
      <c r="D29" s="3"/>
      <c r="E29" s="3"/>
      <c r="F29" s="3"/>
      <c r="G29" s="3"/>
      <c r="H29" s="3"/>
    </row>
    <row r="30" spans="2:8" ht="15">
      <c r="B30" s="3" t="s">
        <v>538</v>
      </c>
      <c r="C30" s="3"/>
      <c r="D30" s="3"/>
      <c r="E30" s="3"/>
      <c r="F30" s="3"/>
      <c r="G30" s="3"/>
      <c r="H30" s="3"/>
    </row>
  </sheetData>
  <mergeCells count="1">
    <mergeCell ref="B4:C4"/>
  </mergeCells>
  <hyperlinks>
    <hyperlink ref="A1" location="index!A1" display="index"/>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DE0A4-68BE-4B1E-994B-1657CC0FDF6D}">
  <sheetPr>
    <pageSetUpPr fitToPage="1"/>
  </sheetPr>
  <dimension ref="A1:V24"/>
  <sheetViews>
    <sheetView workbookViewId="0" topLeftCell="A1">
      <selection activeCell="A2" sqref="A2"/>
    </sheetView>
  </sheetViews>
  <sheetFormatPr defaultColWidth="9.140625" defaultRowHeight="15"/>
  <cols>
    <col min="1" max="1" width="9.140625" style="3" customWidth="1"/>
    <col min="2" max="2" width="54.421875" style="3" customWidth="1"/>
    <col min="3" max="3" width="19.140625" style="3" customWidth="1"/>
    <col min="4" max="7" width="9.7109375" style="3" customWidth="1"/>
    <col min="8" max="8" width="26.421875" style="3" bestFit="1" customWidth="1"/>
    <col min="9" max="9" width="17.00390625" style="3" bestFit="1" customWidth="1"/>
    <col min="10" max="13" width="9.7109375" style="3" customWidth="1"/>
    <col min="14" max="14" width="22.7109375" style="3" customWidth="1"/>
    <col min="15" max="17" width="9.7109375" style="3" customWidth="1"/>
    <col min="18" max="18" width="9.140625" style="3" customWidth="1"/>
    <col min="19" max="19" width="13.8515625" style="3" customWidth="1"/>
    <col min="20" max="16384" width="9.140625" style="3" customWidth="1"/>
  </cols>
  <sheetData>
    <row r="1" ht="15">
      <c r="A1" s="171" t="s">
        <v>164</v>
      </c>
    </row>
    <row r="2" spans="1:7" ht="15">
      <c r="A2" s="409" t="s">
        <v>159</v>
      </c>
      <c r="B2" s="2" t="s">
        <v>631</v>
      </c>
      <c r="C2" s="2"/>
      <c r="D2" s="2"/>
      <c r="E2" s="2"/>
      <c r="F2" s="2"/>
      <c r="G2" s="2"/>
    </row>
    <row r="3" spans="4:7" ht="13.5" thickBot="1">
      <c r="D3" s="2"/>
      <c r="E3" s="2"/>
      <c r="F3" s="2"/>
      <c r="G3" s="2"/>
    </row>
    <row r="4" spans="2:7" ht="15">
      <c r="B4" s="502" t="s">
        <v>64</v>
      </c>
      <c r="C4" s="504" t="s">
        <v>325</v>
      </c>
      <c r="D4" s="2"/>
      <c r="E4" s="2"/>
      <c r="F4" s="2"/>
      <c r="G4" s="2"/>
    </row>
    <row r="5" spans="2:7" ht="15">
      <c r="B5" s="519" t="s">
        <v>324</v>
      </c>
      <c r="C5" s="247">
        <v>3954</v>
      </c>
      <c r="D5" s="2"/>
      <c r="E5" s="2"/>
      <c r="F5" s="2"/>
      <c r="G5" s="2"/>
    </row>
    <row r="6" spans="2:9" ht="15.75">
      <c r="B6" s="519" t="s">
        <v>323</v>
      </c>
      <c r="C6" s="247">
        <v>6150</v>
      </c>
      <c r="D6" s="2"/>
      <c r="E6" s="2"/>
      <c r="F6" s="2"/>
      <c r="G6" s="2"/>
      <c r="I6" s="520"/>
    </row>
    <row r="7" spans="2:7" ht="15">
      <c r="B7" s="519" t="s">
        <v>322</v>
      </c>
      <c r="C7" s="247">
        <v>10461</v>
      </c>
      <c r="D7" s="2"/>
      <c r="E7" s="2"/>
      <c r="F7" s="2"/>
      <c r="G7" s="2"/>
    </row>
    <row r="8" spans="2:7" ht="15">
      <c r="B8" s="519" t="s">
        <v>321</v>
      </c>
      <c r="C8" s="247">
        <v>85317</v>
      </c>
      <c r="D8" s="2"/>
      <c r="E8" s="2"/>
      <c r="F8" s="2"/>
      <c r="G8" s="2"/>
    </row>
    <row r="9" spans="2:7" ht="15">
      <c r="B9" s="519" t="s">
        <v>320</v>
      </c>
      <c r="C9" s="247">
        <v>13698</v>
      </c>
      <c r="D9" s="2"/>
      <c r="E9" s="2"/>
      <c r="F9" s="2"/>
      <c r="G9" s="2"/>
    </row>
    <row r="10" spans="2:5" ht="15">
      <c r="B10" s="519" t="s">
        <v>319</v>
      </c>
      <c r="C10" s="247">
        <v>8826</v>
      </c>
      <c r="D10" s="2"/>
      <c r="E10" s="2"/>
    </row>
    <row r="11" spans="2:5" ht="15">
      <c r="B11" s="519" t="s">
        <v>318</v>
      </c>
      <c r="C11" s="247">
        <v>1254</v>
      </c>
      <c r="D11" s="2"/>
      <c r="E11" s="2"/>
    </row>
    <row r="12" spans="2:5" ht="15">
      <c r="B12" s="519" t="s">
        <v>317</v>
      </c>
      <c r="C12" s="247">
        <v>6</v>
      </c>
      <c r="D12" s="2"/>
      <c r="E12" s="2"/>
    </row>
    <row r="13" spans="2:5" ht="15">
      <c r="B13" s="519" t="s">
        <v>316</v>
      </c>
      <c r="C13" s="247">
        <v>39</v>
      </c>
      <c r="D13" s="2"/>
      <c r="E13" s="2"/>
    </row>
    <row r="14" spans="2:5" ht="13.5" thickBot="1">
      <c r="B14" s="518" t="s">
        <v>55</v>
      </c>
      <c r="C14" s="517">
        <v>129771</v>
      </c>
      <c r="D14" s="2"/>
      <c r="E14" s="2"/>
    </row>
    <row r="15" spans="2:4" ht="15">
      <c r="B15" s="2"/>
      <c r="C15" s="516"/>
      <c r="D15" s="239"/>
    </row>
    <row r="16" spans="2:17" ht="13.5" thickBot="1">
      <c r="B16" s="2"/>
      <c r="Q16" s="347"/>
    </row>
    <row r="17" spans="2:19" ht="15">
      <c r="B17" s="515" t="s">
        <v>315</v>
      </c>
      <c r="C17" s="514">
        <v>2006</v>
      </c>
      <c r="D17" s="514">
        <v>2007</v>
      </c>
      <c r="E17" s="514">
        <v>2008</v>
      </c>
      <c r="F17" s="514">
        <v>2009</v>
      </c>
      <c r="G17" s="514">
        <v>2010</v>
      </c>
      <c r="H17" s="514">
        <v>2011</v>
      </c>
      <c r="I17" s="514">
        <v>2012</v>
      </c>
      <c r="J17" s="514">
        <v>2013</v>
      </c>
      <c r="K17" s="514">
        <v>2014</v>
      </c>
      <c r="L17" s="514">
        <v>2015</v>
      </c>
      <c r="M17" s="514">
        <v>2016</v>
      </c>
      <c r="N17" s="514">
        <v>2017</v>
      </c>
      <c r="O17" s="514">
        <v>2018</v>
      </c>
      <c r="P17" s="514">
        <v>2019</v>
      </c>
      <c r="Q17" s="514">
        <v>2020</v>
      </c>
      <c r="R17" s="513">
        <v>2021</v>
      </c>
      <c r="S17" s="513">
        <v>2022</v>
      </c>
    </row>
    <row r="18" spans="2:19" ht="15">
      <c r="B18" s="512" t="s">
        <v>314</v>
      </c>
      <c r="C18" s="511">
        <v>0.561</v>
      </c>
      <c r="D18" s="511">
        <v>0.566</v>
      </c>
      <c r="E18" s="511">
        <v>0.601</v>
      </c>
      <c r="F18" s="511">
        <v>0.595</v>
      </c>
      <c r="G18" s="511">
        <v>0.606</v>
      </c>
      <c r="H18" s="511">
        <v>0.619</v>
      </c>
      <c r="I18" s="511">
        <v>0.644</v>
      </c>
      <c r="J18" s="511">
        <v>0.662</v>
      </c>
      <c r="K18" s="511">
        <v>0.68</v>
      </c>
      <c r="L18" s="511">
        <v>0.692</v>
      </c>
      <c r="M18" s="511">
        <v>0.71</v>
      </c>
      <c r="N18" s="511">
        <v>0.726</v>
      </c>
      <c r="O18" s="511">
        <v>0.751</v>
      </c>
      <c r="P18" s="511">
        <v>0.768</v>
      </c>
      <c r="Q18" s="510">
        <v>0.768</v>
      </c>
      <c r="R18" s="509">
        <v>0.8</v>
      </c>
      <c r="S18" s="509">
        <v>0.841</v>
      </c>
    </row>
    <row r="19" spans="2:19" ht="13.5" thickBot="1">
      <c r="B19" s="508" t="s">
        <v>313</v>
      </c>
      <c r="C19" s="507">
        <v>0.3</v>
      </c>
      <c r="D19" s="507">
        <v>0.266</v>
      </c>
      <c r="E19" s="507">
        <v>0.278</v>
      </c>
      <c r="F19" s="507">
        <v>0.258</v>
      </c>
      <c r="G19" s="507">
        <v>0.256</v>
      </c>
      <c r="H19" s="507">
        <v>0.248</v>
      </c>
      <c r="I19" s="507">
        <v>0.231</v>
      </c>
      <c r="J19" s="507">
        <v>0.223</v>
      </c>
      <c r="K19" s="507">
        <v>0.209</v>
      </c>
      <c r="L19" s="507">
        <v>0.199</v>
      </c>
      <c r="M19" s="507">
        <v>0.183</v>
      </c>
      <c r="N19" s="507">
        <v>0.171</v>
      </c>
      <c r="O19" s="507">
        <v>0.145</v>
      </c>
      <c r="P19" s="507">
        <v>0.131</v>
      </c>
      <c r="Q19" s="506">
        <v>0.132</v>
      </c>
      <c r="R19" s="505">
        <v>0.108</v>
      </c>
      <c r="S19" s="505">
        <v>0.078</v>
      </c>
    </row>
    <row r="20" spans="2:22" ht="15">
      <c r="B20" s="2" t="s">
        <v>588</v>
      </c>
      <c r="C20" s="115"/>
      <c r="D20" s="115"/>
      <c r="E20" s="115"/>
      <c r="F20" s="115"/>
      <c r="G20" s="115"/>
      <c r="H20" s="115"/>
      <c r="I20" s="115"/>
      <c r="J20" s="115"/>
      <c r="K20" s="115"/>
      <c r="L20" s="115"/>
      <c r="M20" s="115"/>
      <c r="N20" s="115"/>
      <c r="O20" s="115"/>
      <c r="P20" s="115"/>
      <c r="Q20" s="115"/>
      <c r="R20" s="115"/>
      <c r="S20" s="115"/>
      <c r="T20" s="115"/>
      <c r="U20" s="115"/>
      <c r="V20" s="115"/>
    </row>
    <row r="21" spans="2:22" ht="15">
      <c r="B21" s="116" t="s">
        <v>507</v>
      </c>
      <c r="C21" s="263"/>
      <c r="D21" s="263"/>
      <c r="E21" s="263"/>
      <c r="J21" s="115"/>
      <c r="K21" s="115"/>
      <c r="L21" s="115"/>
      <c r="M21" s="115"/>
      <c r="N21" s="115"/>
      <c r="O21" s="115"/>
      <c r="P21" s="115"/>
      <c r="Q21" s="115"/>
      <c r="R21" s="115"/>
      <c r="S21" s="115"/>
      <c r="T21" s="115"/>
      <c r="U21" s="115"/>
      <c r="V21" s="115"/>
    </row>
    <row r="22" spans="2:22" ht="15">
      <c r="B22" s="2" t="s">
        <v>190</v>
      </c>
      <c r="C22" s="115"/>
      <c r="D22" s="115"/>
      <c r="E22" s="115"/>
      <c r="F22" s="115"/>
      <c r="G22" s="115"/>
      <c r="H22" s="115"/>
      <c r="I22" s="115"/>
      <c r="J22" s="115"/>
      <c r="K22" s="115"/>
      <c r="L22" s="115"/>
      <c r="M22" s="115"/>
      <c r="N22" s="115"/>
      <c r="O22" s="115"/>
      <c r="P22" s="115"/>
      <c r="Q22" s="115"/>
      <c r="R22" s="115"/>
      <c r="S22" s="115"/>
      <c r="T22" s="115"/>
      <c r="U22" s="115"/>
      <c r="V22" s="115"/>
    </row>
    <row r="23" ht="15">
      <c r="B23" s="3" t="s">
        <v>312</v>
      </c>
    </row>
    <row r="24" ht="15">
      <c r="B24" s="3" t="s">
        <v>311</v>
      </c>
    </row>
  </sheetData>
  <hyperlinks>
    <hyperlink ref="A2" location="index!A1" display="index"/>
  </hyperlinks>
  <printOptions/>
  <pageMargins left="0.7" right="0.7" top="0.75" bottom="0.75" header="0.3" footer="0.3"/>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Hyatt</dc:creator>
  <cp:keywords/>
  <dc:description/>
  <cp:lastModifiedBy>Vanessa Poutoa</cp:lastModifiedBy>
  <dcterms:created xsi:type="dcterms:W3CDTF">2023-09-24T23:29:39Z</dcterms:created>
  <dcterms:modified xsi:type="dcterms:W3CDTF">2023-12-14T23:22:36Z</dcterms:modified>
  <cp:category/>
  <cp:version/>
  <cp:contentType/>
  <cp:contentStatus/>
</cp:coreProperties>
</file>