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66925"/>
  <mc:AlternateContent xmlns:mc="http://schemas.openxmlformats.org/markup-compatibility/2006">
    <mc:Choice Requires="x15">
      <x15ac:absPath xmlns:x15ac="http://schemas.microsoft.com/office/spreadsheetml/2010/11/ac" url="C:\Users\poutoav\Downloads\"/>
    </mc:Choice>
  </mc:AlternateContent>
  <xr:revisionPtr revIDLastSave="0" documentId="13_ncr:1_{F602F43E-96E5-425E-BDC2-85C391C9AA88}" xr6:coauthVersionLast="47" xr6:coauthVersionMax="47" xr10:uidLastSave="{00000000-0000-0000-0000-000000000000}"/>
  <bookViews>
    <workbookView xWindow="-120" yWindow="-120" windowWidth="29040" windowHeight="15840" tabRatio="940" xr2:uid="{B0B9A468-93C6-4376-A20F-B6FC120E2B3B}"/>
  </bookViews>
  <sheets>
    <sheet name="index" sheetId="1" r:id="rId1"/>
    <sheet name="T1" sheetId="2" r:id="rId2"/>
    <sheet name="F2" sheetId="10" r:id="rId3"/>
    <sheet name="F2.1" sheetId="11" r:id="rId4"/>
    <sheet name="F3" sheetId="5" r:id="rId5"/>
    <sheet name="F4" sheetId="12" r:id="rId6"/>
    <sheet name="F5" sheetId="6" r:id="rId7"/>
    <sheet name="T2" sheetId="7" r:id="rId8"/>
    <sheet name="T2.1" sheetId="28" r:id="rId9"/>
    <sheet name="T2.2" sheetId="29" r:id="rId10"/>
    <sheet name="T3" sheetId="8" r:id="rId11"/>
    <sheet name="T3.1" sheetId="9" r:id="rId12"/>
    <sheet name="F6" sheetId="39" r:id="rId13"/>
    <sheet name="F6.1" sheetId="43" r:id="rId14"/>
    <sheet name="F7" sheetId="40" r:id="rId15"/>
    <sheet name="F7.1" sheetId="44" r:id="rId16"/>
    <sheet name="T4" sheetId="3" r:id="rId17"/>
    <sheet name="T4.1" sheetId="30" r:id="rId18"/>
    <sheet name="T4.2" sheetId="31" r:id="rId19"/>
    <sheet name="T4.3" sheetId="32" r:id="rId20"/>
    <sheet name="T4.4" sheetId="33" r:id="rId21"/>
    <sheet name="T4.5" sheetId="59" r:id="rId22"/>
    <sheet name="T4.6" sheetId="60" r:id="rId23"/>
    <sheet name="F8" sheetId="41" r:id="rId24"/>
    <sheet name="F8.1" sheetId="45" r:id="rId25"/>
    <sheet name="T5" sheetId="13" r:id="rId26"/>
    <sheet name="T6" sheetId="14" r:id="rId27"/>
    <sheet name="T6.1" sheetId="34" r:id="rId28"/>
    <sheet name="T7" sheetId="15" r:id="rId29"/>
    <sheet name="T8" sheetId="42" r:id="rId30"/>
    <sheet name="F9" sheetId="46" r:id="rId31"/>
    <sheet name="F9.1" sheetId="36" r:id="rId32"/>
    <sheet name="F9.2" sheetId="37" r:id="rId33"/>
    <sheet name="F9.3" sheetId="38" r:id="rId34"/>
    <sheet name="F10" sheetId="57" r:id="rId35"/>
    <sheet name="F10.1" sheetId="56" r:id="rId36"/>
    <sheet name="F10.2" sheetId="58" r:id="rId37"/>
    <sheet name="T9" sheetId="47" r:id="rId38"/>
    <sheet name="T10" sheetId="48" r:id="rId39"/>
    <sheet name="T10.1" sheetId="49" r:id="rId40"/>
    <sheet name="T11" sheetId="50" r:id="rId41"/>
    <sheet name="T12" sheetId="51" r:id="rId42"/>
    <sheet name="T13" sheetId="52" r:id="rId43"/>
    <sheet name="T14" sheetId="53" r:id="rId44"/>
    <sheet name="T15" sheetId="54" r:id="rId45"/>
    <sheet name="F11" sheetId="18" r:id="rId46"/>
    <sheet name="F12" sheetId="17" r:id="rId47"/>
    <sheet name="F12.1" sheetId="24" r:id="rId48"/>
    <sheet name="F13" sheetId="19" r:id="rId49"/>
    <sheet name="T16" sheetId="20" r:id="rId50"/>
    <sheet name="T17" sheetId="21" r:id="rId51"/>
    <sheet name="T18" sheetId="22" r:id="rId52"/>
    <sheet name="T18.1" sheetId="23" r:id="rId53"/>
  </sheets>
  <externalReferences>
    <externalReference r:id="rId54"/>
  </externalReferences>
  <definedNames>
    <definedName name="itemlist" localSheetId="5">[1]List!$A$9:$F$71</definedName>
    <definedName name="itemlist">index!$A$3:$B$58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1" l="1"/>
  <c r="B54" i="1"/>
  <c r="B53" i="1"/>
  <c r="B52" i="1"/>
  <c r="B51" i="1"/>
  <c r="B50" i="1"/>
  <c r="B49" i="1"/>
  <c r="B48" i="1"/>
  <c r="B47" i="1"/>
  <c r="B46" i="1"/>
  <c r="B45" i="1"/>
  <c r="B44" i="1"/>
  <c r="B43" i="1"/>
  <c r="B42" i="1"/>
  <c r="B41" i="1"/>
  <c r="B40" i="1"/>
  <c r="B39" i="1"/>
  <c r="B38" i="1"/>
  <c r="B37" i="1"/>
  <c r="B36" i="1" l="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F9" i="50" l="1"/>
  <c r="F10" i="50"/>
  <c r="F11" i="50"/>
  <c r="F12" i="50"/>
  <c r="F13" i="50"/>
  <c r="F14" i="50"/>
  <c r="F15" i="50"/>
  <c r="F16" i="50"/>
  <c r="F8" i="50"/>
  <c r="D18" i="50"/>
  <c r="D8" i="50"/>
  <c r="D9" i="50"/>
  <c r="D10" i="50"/>
  <c r="D11" i="50"/>
  <c r="D12" i="50"/>
  <c r="D13" i="50"/>
  <c r="D14" i="50"/>
  <c r="D15" i="50"/>
  <c r="D16" i="50"/>
  <c r="F12" i="38"/>
  <c r="D26" i="50" l="1"/>
  <c r="D25" i="50"/>
  <c r="D24" i="50"/>
  <c r="D23" i="50"/>
  <c r="D22" i="50"/>
  <c r="D21" i="50"/>
  <c r="D20" i="50"/>
  <c r="D19" i="50"/>
  <c r="K5" i="46"/>
  <c r="L5" i="46" s="1"/>
  <c r="K6" i="46"/>
  <c r="L6" i="46" s="1"/>
  <c r="F5" i="46"/>
  <c r="G5" i="46" s="1"/>
  <c r="F66" i="3" l="1"/>
  <c r="E66" i="3"/>
  <c r="D66" i="3"/>
  <c r="F53" i="3"/>
  <c r="E53" i="3"/>
  <c r="D53" i="3"/>
  <c r="H5" i="39" l="1"/>
  <c r="E5" i="39"/>
  <c r="E5" i="43"/>
  <c r="F26" i="50"/>
  <c r="F25" i="50"/>
  <c r="F24" i="50"/>
  <c r="F23" i="50"/>
  <c r="F22" i="50"/>
  <c r="F21" i="50"/>
  <c r="F20" i="50"/>
  <c r="F19" i="50"/>
  <c r="F18" i="50"/>
  <c r="E6" i="43"/>
  <c r="H7" i="39"/>
  <c r="E7" i="39"/>
  <c r="H28" i="39"/>
  <c r="E28" i="39"/>
  <c r="H27" i="39"/>
  <c r="E27" i="39"/>
  <c r="H26" i="39"/>
  <c r="E26" i="39"/>
  <c r="H25" i="39"/>
  <c r="E25" i="39"/>
  <c r="H24" i="39"/>
  <c r="E24" i="39"/>
  <c r="H23" i="39"/>
  <c r="E23" i="39"/>
  <c r="H22" i="39"/>
  <c r="E22" i="39"/>
  <c r="H21" i="39"/>
  <c r="E21" i="39"/>
  <c r="H20" i="39"/>
  <c r="E20" i="39"/>
  <c r="H19" i="39"/>
  <c r="E19" i="39"/>
  <c r="H18" i="39"/>
  <c r="E18" i="39"/>
  <c r="H17" i="39"/>
  <c r="E17" i="39"/>
  <c r="H16" i="39"/>
  <c r="E16" i="39"/>
  <c r="H15" i="39"/>
  <c r="E15" i="39"/>
  <c r="H14" i="39"/>
  <c r="E14" i="39"/>
  <c r="H13" i="39"/>
  <c r="E13" i="39"/>
  <c r="H12" i="39"/>
  <c r="E12" i="39"/>
  <c r="H11" i="39"/>
  <c r="E11" i="39"/>
  <c r="H10" i="39"/>
  <c r="E10" i="39"/>
  <c r="H9" i="39"/>
  <c r="E9" i="39"/>
  <c r="H8" i="39"/>
  <c r="E8" i="39"/>
  <c r="H6" i="39"/>
  <c r="E6" i="39"/>
  <c r="F6" i="46"/>
  <c r="G6" i="46" s="1"/>
  <c r="F7" i="46"/>
  <c r="G7" i="46" s="1"/>
  <c r="K7" i="46"/>
  <c r="L7" i="46" s="1"/>
  <c r="F8" i="46"/>
  <c r="G8" i="46" s="1"/>
  <c r="K8" i="46"/>
  <c r="L8" i="46" s="1"/>
  <c r="F9" i="46"/>
  <c r="G9" i="46" s="1"/>
  <c r="K9" i="46"/>
  <c r="L9" i="46" s="1"/>
  <c r="F10" i="46"/>
  <c r="G10" i="46" s="1"/>
  <c r="K10" i="46"/>
  <c r="L10" i="46" s="1"/>
  <c r="F11" i="46"/>
  <c r="G11" i="46" s="1"/>
  <c r="K11" i="46"/>
  <c r="L11" i="46" s="1"/>
  <c r="F12" i="46"/>
  <c r="G12" i="46" s="1"/>
  <c r="K12" i="46"/>
  <c r="L12" i="46" s="1"/>
  <c r="F13" i="46"/>
  <c r="G13" i="46" s="1"/>
  <c r="K13" i="46"/>
  <c r="L13" i="46" s="1"/>
  <c r="F14" i="46"/>
  <c r="G14" i="46" s="1"/>
  <c r="K14" i="46"/>
  <c r="L14" i="46"/>
  <c r="F15" i="46"/>
  <c r="G15" i="46" s="1"/>
  <c r="K15" i="46"/>
  <c r="L15" i="46" s="1"/>
  <c r="F16" i="46"/>
  <c r="G16" i="46" s="1"/>
  <c r="K16" i="46"/>
  <c r="L16" i="46"/>
  <c r="F17" i="46"/>
  <c r="G17" i="46" s="1"/>
  <c r="K17" i="46"/>
  <c r="L17" i="46" s="1"/>
  <c r="F18" i="46"/>
  <c r="G18" i="46" s="1"/>
  <c r="K18" i="46"/>
  <c r="L18" i="46" s="1"/>
  <c r="E7" i="43"/>
  <c r="E8" i="43"/>
  <c r="E9" i="43"/>
  <c r="E10" i="43"/>
  <c r="E11" i="43"/>
  <c r="E12" i="43"/>
  <c r="E13" i="43"/>
  <c r="E14" i="43"/>
  <c r="E15" i="43"/>
  <c r="E16" i="43"/>
  <c r="E17" i="43"/>
  <c r="E18" i="43"/>
  <c r="E19" i="43"/>
  <c r="E20" i="43"/>
  <c r="E21" i="43"/>
  <c r="E22" i="43"/>
  <c r="E23" i="43"/>
  <c r="E24" i="43"/>
  <c r="E25" i="43"/>
  <c r="E26" i="43"/>
  <c r="E27" i="43"/>
  <c r="E28" i="43"/>
  <c r="D12" i="38"/>
  <c r="E12" i="38"/>
  <c r="V5" i="36"/>
  <c r="Y5" i="36"/>
</calcChain>
</file>

<file path=xl/sharedStrings.xml><?xml version="1.0" encoding="utf-8"?>
<sst xmlns="http://schemas.openxmlformats.org/spreadsheetml/2006/main" count="1332" uniqueCount="706">
  <si>
    <t>title</t>
  </si>
  <si>
    <t>code</t>
  </si>
  <si>
    <t>F2</t>
  </si>
  <si>
    <t>F10</t>
  </si>
  <si>
    <t>F5</t>
  </si>
  <si>
    <t>F6</t>
  </si>
  <si>
    <t>F7</t>
  </si>
  <si>
    <t>F9</t>
  </si>
  <si>
    <t>F11</t>
  </si>
  <si>
    <t>F12</t>
  </si>
  <si>
    <t>F13</t>
  </si>
  <si>
    <t>T1</t>
  </si>
  <si>
    <t>T2</t>
  </si>
  <si>
    <t>T3</t>
  </si>
  <si>
    <t>T4</t>
  </si>
  <si>
    <t>T5</t>
  </si>
  <si>
    <t>T7</t>
  </si>
  <si>
    <t>T8</t>
  </si>
  <si>
    <t>T9</t>
  </si>
  <si>
    <t>T10</t>
  </si>
  <si>
    <t>T11</t>
  </si>
  <si>
    <t>T12</t>
  </si>
  <si>
    <t>F3</t>
  </si>
  <si>
    <t>F4</t>
  </si>
  <si>
    <t>F8</t>
  </si>
  <si>
    <t>T6</t>
  </si>
  <si>
    <t>T13</t>
  </si>
  <si>
    <t>T14</t>
  </si>
  <si>
    <t>T15</t>
  </si>
  <si>
    <t>T16</t>
  </si>
  <si>
    <t>T17</t>
  </si>
  <si>
    <t>F2.1</t>
  </si>
  <si>
    <t>F6.1</t>
  </si>
  <si>
    <t>F7.1</t>
  </si>
  <si>
    <t>F8.1</t>
  </si>
  <si>
    <t>F9.1</t>
  </si>
  <si>
    <t>F9.2</t>
  </si>
  <si>
    <t>F9.3</t>
  </si>
  <si>
    <t>T2.2</t>
  </si>
  <si>
    <t>T3.1</t>
  </si>
  <si>
    <t>T4.1</t>
  </si>
  <si>
    <t>T4.2</t>
  </si>
  <si>
    <t>T4.3</t>
  </si>
  <si>
    <t>T4.4</t>
  </si>
  <si>
    <t>T10.1</t>
  </si>
  <si>
    <t xml:space="preserve">Sub-sector </t>
  </si>
  <si>
    <t xml:space="preserve">Number of
 borrowers </t>
  </si>
  <si>
    <t>Average borrowing ($)</t>
  </si>
  <si>
    <t xml:space="preserve">Course fees </t>
  </si>
  <si>
    <t xml:space="preserve">University </t>
  </si>
  <si>
    <t>Te Pūkenga</t>
  </si>
  <si>
    <t>Wānanga</t>
  </si>
  <si>
    <t xml:space="preserve">PTE </t>
  </si>
  <si>
    <t>Total</t>
  </si>
  <si>
    <t>Course-related costs</t>
  </si>
  <si>
    <t>Living costs</t>
  </si>
  <si>
    <t>Totals</t>
  </si>
  <si>
    <t>Notes:</t>
  </si>
  <si>
    <t>Earnings as a percentage of national median earnings by year after qualification</t>
  </si>
  <si>
    <t>(%)</t>
  </si>
  <si>
    <t>Qualification level</t>
  </si>
  <si>
    <t>Year 1</t>
  </si>
  <si>
    <t>Year 2</t>
  </si>
  <si>
    <t>Year 3</t>
  </si>
  <si>
    <t>Year 4</t>
  </si>
  <si>
    <t>Year 5</t>
  </si>
  <si>
    <t>Year 6</t>
  </si>
  <si>
    <t>Year 7</t>
  </si>
  <si>
    <t>Year 8</t>
  </si>
  <si>
    <t>Year 9</t>
  </si>
  <si>
    <t>Year 10</t>
  </si>
  <si>
    <t>Doctorates</t>
  </si>
  <si>
    <t>Masters</t>
  </si>
  <si>
    <t>Honours &amp; postgraduate certificates/diplomas</t>
  </si>
  <si>
    <t>Graduate certificates/diplomas</t>
  </si>
  <si>
    <t>Bachelor degrees</t>
  </si>
  <si>
    <t>Level 5-7 certificates/diplomas</t>
  </si>
  <si>
    <t>Level 4 certificates</t>
  </si>
  <si>
    <t>Level 1-3 certificates</t>
  </si>
  <si>
    <t>Funding of tertiary education</t>
  </si>
  <si>
    <t>Government expenditure</t>
  </si>
  <si>
    <t>2020/21</t>
  </si>
  <si>
    <t>2021/22</t>
  </si>
  <si>
    <t>2022/23</t>
  </si>
  <si>
    <t>Expenditure ($ million) </t>
  </si>
  <si>
    <t>Student loans - fair value write down on new borrowings</t>
  </si>
  <si>
    <t>Student allowances</t>
  </si>
  <si>
    <t>Tuition subsidies, Fees Free, TAFL, and HAFL</t>
  </si>
  <si>
    <t>Total as % of GDP</t>
  </si>
  <si>
    <t>Enrolment by domestic students in tertiary education</t>
  </si>
  <si>
    <t>Years</t>
  </si>
  <si>
    <t>Students</t>
  </si>
  <si>
    <t>EFTS</t>
  </si>
  <si>
    <t xml:space="preserve">All active borrowers </t>
  </si>
  <si>
    <t>%</t>
  </si>
  <si>
    <t xml:space="preserve">Total number </t>
  </si>
  <si>
    <t>Gender</t>
  </si>
  <si>
    <t>Female</t>
  </si>
  <si>
    <t>Male</t>
  </si>
  <si>
    <t xml:space="preserve">Age </t>
  </si>
  <si>
    <t xml:space="preserve">Average age </t>
  </si>
  <si>
    <t>Median age</t>
  </si>
  <si>
    <t xml:space="preserve">20 years and under </t>
  </si>
  <si>
    <t>21-26 years</t>
  </si>
  <si>
    <t xml:space="preserve">27-50 years </t>
  </si>
  <si>
    <t xml:space="preserve">Over 50 years </t>
  </si>
  <si>
    <t>20 years and under (%)</t>
  </si>
  <si>
    <t>21-26 years (%)</t>
  </si>
  <si>
    <t>27-50 years (%)</t>
  </si>
  <si>
    <t>Over 50 years (%)</t>
  </si>
  <si>
    <t>Ethnic group</t>
  </si>
  <si>
    <t>European (%)</t>
  </si>
  <si>
    <t>Māori (%)</t>
  </si>
  <si>
    <t>Pacific (%)</t>
  </si>
  <si>
    <t>Asian (%)</t>
  </si>
  <si>
    <t>Other (%)</t>
  </si>
  <si>
    <t xml:space="preserve">1. All percentages are of all active borrowers. </t>
  </si>
  <si>
    <t>2. Active student loan borrowers are those who borrowed from the loan scheme in the calendar year.</t>
  </si>
  <si>
    <t>3. Borrowers can select more than one ethnic group, so the sum of all ethnic groups may not add to 100 percent.</t>
  </si>
  <si>
    <t>4. Other includes borrowers who identified themselves with three or more ethnic groups.</t>
  </si>
  <si>
    <t xml:space="preserve">New active borrowers </t>
  </si>
  <si>
    <t>Pacific people (%)</t>
  </si>
  <si>
    <t>1. New active borrowers are those entering the loan scheme for the first time ever.</t>
  </si>
  <si>
    <t>2. Borrowers can select more than one ethnic group so the sum of all ethnic groups may not add to 100 percent.</t>
  </si>
  <si>
    <t>3. Other includes borrowers who identified themselves with three or more ethnic groups.</t>
  </si>
  <si>
    <t>4.  All percentages are of total new active borrowers.</t>
  </si>
  <si>
    <t>5. The counts of borrowers  have been randomly rounded to base 3 and may not appear to add. The age group counts are sums of smaller age range counts which are each randomly rounded to base 3. This means there is additional uncertainity in the age range counts.</t>
  </si>
  <si>
    <t>Participation and completion</t>
  </si>
  <si>
    <t>Total (000)</t>
  </si>
  <si>
    <t>Another gender</t>
  </si>
  <si>
    <t>Māori</t>
  </si>
  <si>
    <t>European</t>
  </si>
  <si>
    <t>Asian</t>
  </si>
  <si>
    <t>Bachelors</t>
  </si>
  <si>
    <t>Postgraduate</t>
  </si>
  <si>
    <t xml:space="preserve">Inflation adjusted Median loan balance </t>
  </si>
  <si>
    <t>Median loan balance</t>
  </si>
  <si>
    <t>Year of last study</t>
  </si>
  <si>
    <t>Median loan balance on leaving study</t>
  </si>
  <si>
    <t>index</t>
  </si>
  <si>
    <t>$</t>
  </si>
  <si>
    <t>Bachelor level</t>
  </si>
  <si>
    <t>All levels</t>
  </si>
  <si>
    <t>Median loan balances for leavers by gender - all borrowers and those who studied at bachelors level</t>
  </si>
  <si>
    <t>This table is produced online only</t>
  </si>
  <si>
    <t>2. Full repayment is deemed to occur when the student loan balance has fallen to $20 or below.</t>
  </si>
  <si>
    <t>1. The leaving cohorts are those who last studied in 2003, 2007, 2011, 2015 and 2019, had borrowed from the Scheme, and had a student loan balance of more than $20 at 31 March in the following year.</t>
  </si>
  <si>
    <t>Exit Year</t>
  </si>
  <si>
    <t>4. 'n' indicates that the repayment percentile is not seen to occur in modelling over 40 years</t>
  </si>
  <si>
    <t>2. Shown are percentiles of leaving debt. Also shown are percentiles of post-study repayment time; a mixture of real experience and modelling.  Note that these percentiles have been independantly determined.</t>
  </si>
  <si>
    <t>1. Counts have been randomly rounded to base three.</t>
  </si>
  <si>
    <t>Bachelors and graduate certificates / diplomas</t>
  </si>
  <si>
    <t>n</t>
  </si>
  <si>
    <t>Level 5-7 diplomas</t>
  </si>
  <si>
    <t>Level 1-4 certificates</t>
  </si>
  <si>
    <t>All</t>
  </si>
  <si>
    <t>95th percentile</t>
  </si>
  <si>
    <t>90th percentile</t>
  </si>
  <si>
    <t>75th percentile</t>
  </si>
  <si>
    <t>50th percentile (median)</t>
  </si>
  <si>
    <t>25th percentile</t>
  </si>
  <si>
    <t>10th percentile</t>
  </si>
  <si>
    <t>5th percentile</t>
  </si>
  <si>
    <t>N</t>
  </si>
  <si>
    <t>Post Study Repayment Time (years)</t>
  </si>
  <si>
    <t>Leaving balance ($)</t>
  </si>
  <si>
    <t>1. Counts have been randomly rounded and may not appear to add.</t>
  </si>
  <si>
    <t xml:space="preserve">Notes: </t>
  </si>
  <si>
    <t>By Ethnicity</t>
  </si>
  <si>
    <t>Median leaving debt ($)</t>
  </si>
  <si>
    <t>Median repayment time (years)</t>
  </si>
  <si>
    <t>All Levels</t>
  </si>
  <si>
    <t>Certificates/diplomas 5-7</t>
  </si>
  <si>
    <t>Certificates 1-4</t>
  </si>
  <si>
    <t>4. 'Not always NZ-based' indicates a borrower who at some stage has met, or is modelled as meeting, the overseas-based borrower criteria.</t>
  </si>
  <si>
    <t>3. Shown are quartiles of post-study repayment time. This is a mixture of real experience and modelling. Also shown are percentiles of leaving debt.</t>
  </si>
  <si>
    <t xml:space="preserve">2. Ethnicity is reported using 'multiple response', meaning that people are counted in each broad ethnic group they identify with. </t>
  </si>
  <si>
    <t>Not always NZ based</t>
  </si>
  <si>
    <t>Always NZ based</t>
  </si>
  <si>
    <t>By location</t>
  </si>
  <si>
    <t>&gt;70</t>
  </si>
  <si>
    <t>65-70</t>
  </si>
  <si>
    <t>60-65</t>
  </si>
  <si>
    <t>55-60</t>
  </si>
  <si>
    <t>50-55</t>
  </si>
  <si>
    <t>45-50</t>
  </si>
  <si>
    <t>40-45</t>
  </si>
  <si>
    <t>35-40</t>
  </si>
  <si>
    <t>30-35</t>
  </si>
  <si>
    <t>25-30</t>
  </si>
  <si>
    <t>20-25</t>
  </si>
  <si>
    <t>15-20</t>
  </si>
  <si>
    <t>10-15</t>
  </si>
  <si>
    <t>5-10</t>
  </si>
  <si>
    <t>&lt;5</t>
  </si>
  <si>
    <t>By leaving debt band ($000)</t>
  </si>
  <si>
    <t>Bachelors and graduate certficates/diplomas</t>
  </si>
  <si>
    <t>By level of study</t>
  </si>
  <si>
    <t>By Gender</t>
  </si>
  <si>
    <t>median</t>
  </si>
  <si>
    <t>Leaving debt ($)</t>
  </si>
  <si>
    <t>Repayment times (years)</t>
  </si>
  <si>
    <t>1. Shown are quartiles of student loan repayment time in years. The data is a mixture of actual repayment performance and projection.</t>
  </si>
  <si>
    <t>Median</t>
  </si>
  <si>
    <t>Bachelors and graduate certificates/ diplomas</t>
  </si>
  <si>
    <t>2005/06</t>
  </si>
  <si>
    <t>2006/07</t>
  </si>
  <si>
    <t>2007/08</t>
  </si>
  <si>
    <t>2008/09</t>
  </si>
  <si>
    <t>2009/10</t>
  </si>
  <si>
    <t>2010/11</t>
  </si>
  <si>
    <t>2011/12</t>
  </si>
  <si>
    <t>2012/13</t>
  </si>
  <si>
    <t>2013/14</t>
  </si>
  <si>
    <t>2014/15</t>
  </si>
  <si>
    <t>2015/16</t>
  </si>
  <si>
    <t>2016/17</t>
  </si>
  <si>
    <t>2017/18</t>
  </si>
  <si>
    <t>2018/19</t>
  </si>
  <si>
    <t>2019/20</t>
  </si>
  <si>
    <t>$ million</t>
  </si>
  <si>
    <t>New lending (including establishment fee)</t>
  </si>
  <si>
    <t>Initial write-down on new borrowing</t>
  </si>
  <si>
    <t>Average cost of lending in cents per dollar</t>
  </si>
  <si>
    <t>At 30 June</t>
  </si>
  <si>
    <t>Impairment</t>
  </si>
  <si>
    <t>Discount rate</t>
  </si>
  <si>
    <t>2. Changes in value arising from changes in the collection expense assumptions have been attributed to impairment.</t>
  </si>
  <si>
    <t>Lending and Repayments</t>
  </si>
  <si>
    <t>New lending</t>
  </si>
  <si>
    <t>Repayment</t>
  </si>
  <si>
    <t>Net cash out</t>
  </si>
  <si>
    <t>Government’s cost of ownership of the Student Loan Scheme</t>
  </si>
  <si>
    <t>Fair value of the asset</t>
  </si>
  <si>
    <t>Discount rate for the asset</t>
  </si>
  <si>
    <t>Cost of capital associated with the Student Loan Scheme</t>
  </si>
  <si>
    <t>Ministry of Social Development</t>
  </si>
  <si>
    <t>Inland Revenue</t>
  </si>
  <si>
    <t>Ministry of Education</t>
  </si>
  <si>
    <t>Statistics New Zealand</t>
  </si>
  <si>
    <t>Gross agency cost</t>
  </si>
  <si>
    <t xml:space="preserve">2. Inland Revenue's administrative costs have been restated to exclude business transformation costs. </t>
  </si>
  <si>
    <t>Notes</t>
  </si>
  <si>
    <t>Nominal value</t>
  </si>
  <si>
    <t>Opening balance</t>
  </si>
  <si>
    <t>Establishment fee</t>
  </si>
  <si>
    <t>Administration fee</t>
  </si>
  <si>
    <t>Interest</t>
  </si>
  <si>
    <t>Penalties</t>
  </si>
  <si>
    <t>Voluntary Repayment Bonus</t>
  </si>
  <si>
    <t>Death Write-off</t>
  </si>
  <si>
    <t>Bankruptcy write-off</t>
  </si>
  <si>
    <t>Balancing item</t>
  </si>
  <si>
    <t>Closing balance</t>
  </si>
  <si>
    <t>Carrying value</t>
  </si>
  <si>
    <t>Open balance</t>
  </si>
  <si>
    <t>Interest unwind</t>
  </si>
  <si>
    <t>Discount rate changes</t>
  </si>
  <si>
    <t>Closing carrying value</t>
  </si>
  <si>
    <t>Average cost of lending in cents per dollar (headline)</t>
  </si>
  <si>
    <t>Cost of loan collection</t>
  </si>
  <si>
    <t>For the year ending 31 March</t>
  </si>
  <si>
    <t xml:space="preserve"> Interest Rate</t>
  </si>
  <si>
    <t>Domestic Repayment Threshold ($ per year)</t>
  </si>
  <si>
    <t>1. Since 1 April 2006 there has been no interest on student loans where the borrower is New Zealand based.</t>
  </si>
  <si>
    <t>2. For New Zealand based borrowers compulsory repayments are based on earnings.</t>
  </si>
  <si>
    <t>3. Compulsory repayments for domestic borrowers are 12 cents in every dollar earned over the threshold.</t>
  </si>
  <si>
    <t xml:space="preserve">   This is calculated based on each pay, so, for example, when a borrower is paid weekly the threshold is 1/52 nd of the annual threshold.</t>
  </si>
  <si>
    <t>4. Before April 2013  the student loan repayment rate was 10 cents in every dollar earned over the repayment threshold.</t>
  </si>
  <si>
    <t>Jan-Jun</t>
  </si>
  <si>
    <t>Jul-Dec</t>
  </si>
  <si>
    <t>**</t>
  </si>
  <si>
    <t>Participation by domestic students in tertiary education</t>
  </si>
  <si>
    <t xml:space="preserve">Demographic characteristics of all active student loan borrowers </t>
  </si>
  <si>
    <t xml:space="preserve">Demographic characteristics of new active student loan borrowers </t>
  </si>
  <si>
    <t>Amount borrowed by loan component and sub-sector</t>
  </si>
  <si>
    <t>History of repayment thresholds and interest rates</t>
  </si>
  <si>
    <t>Student Loan Scheme administration costs</t>
  </si>
  <si>
    <t>Nominal and Carrying Value Movements</t>
  </si>
  <si>
    <t>Movement in the fair value due to impairment and discount rate changes over the last eight years</t>
  </si>
  <si>
    <t>T2.1</t>
  </si>
  <si>
    <t>2. The counts of borrowers have been randomly rounded to base 3.</t>
  </si>
  <si>
    <t>1. Students studying for more than one qualification are listed under the highest.</t>
  </si>
  <si>
    <t>Level 1–4 certificates</t>
  </si>
  <si>
    <t xml:space="preserve">Bachelors degrees or higher </t>
  </si>
  <si>
    <t>Qualification</t>
  </si>
  <si>
    <t xml:space="preserve">Missing </t>
  </si>
  <si>
    <t xml:space="preserve">Level 10 Doctorates </t>
  </si>
  <si>
    <t xml:space="preserve">Level 9 Masters </t>
  </si>
  <si>
    <t xml:space="preserve">Level 8 Honours/Postgrad cert/dip </t>
  </si>
  <si>
    <t xml:space="preserve">Level 7 Bachelors </t>
  </si>
  <si>
    <t xml:space="preserve">Level 5-7 Diplomas </t>
  </si>
  <si>
    <t xml:space="preserve">Level 4 Certificates </t>
  </si>
  <si>
    <t xml:space="preserve">Level 1-3 Certificates </t>
  </si>
  <si>
    <t>Number of students</t>
  </si>
  <si>
    <t>1. The counts of borrowers from 2020 onwards have been randomly rounded to base 3.</t>
  </si>
  <si>
    <t xml:space="preserve">Percentage of borrowers aged 26 or younger </t>
  </si>
  <si>
    <t>Borrowers aged 26 or younger</t>
  </si>
  <si>
    <t>65 &amp; over</t>
  </si>
  <si>
    <t xml:space="preserve">60 - 64 </t>
  </si>
  <si>
    <t xml:space="preserve">57 - 59 </t>
  </si>
  <si>
    <t xml:space="preserve">54 - 56 </t>
  </si>
  <si>
    <t xml:space="preserve">51 - 53 </t>
  </si>
  <si>
    <t xml:space="preserve">48 - 50 </t>
  </si>
  <si>
    <t xml:space="preserve">45 - 47 </t>
  </si>
  <si>
    <t xml:space="preserve">42 - 44 </t>
  </si>
  <si>
    <t xml:space="preserve">39 - 41 </t>
  </si>
  <si>
    <t xml:space="preserve">36 - 38 </t>
  </si>
  <si>
    <t xml:space="preserve">33 - 35 </t>
  </si>
  <si>
    <t xml:space="preserve">30 - 32 </t>
  </si>
  <si>
    <t xml:space="preserve">27 - 29 </t>
  </si>
  <si>
    <t xml:space="preserve">24 - 26 </t>
  </si>
  <si>
    <t xml:space="preserve">21 - 23 </t>
  </si>
  <si>
    <t xml:space="preserve">18 - 20 </t>
  </si>
  <si>
    <t>Under 18</t>
  </si>
  <si>
    <t>Age groups</t>
  </si>
  <si>
    <t xml:space="preserve">Trends in the age profile of borrowers </t>
  </si>
  <si>
    <t>2. Borrowers are counted in each sub-sector they studied in during the year.</t>
  </si>
  <si>
    <t>1. Colleges of education are included with universities.</t>
  </si>
  <si>
    <t xml:space="preserve">Note: </t>
  </si>
  <si>
    <t xml:space="preserve">Private training establishments </t>
  </si>
  <si>
    <t>Wānaga</t>
  </si>
  <si>
    <t xml:space="preserve">Institutes of technology and polytechnics </t>
  </si>
  <si>
    <t xml:space="preserve">Universities </t>
  </si>
  <si>
    <t>Average course fees borrowed by sub-sector</t>
  </si>
  <si>
    <t>2. Amount borrowed includes establishment fees.</t>
  </si>
  <si>
    <t>1. Borrowers are counted in the highest qualification level they studied in the year.</t>
  </si>
  <si>
    <t>Average borrowed for all qualifications</t>
  </si>
  <si>
    <t>Total borrower numbers</t>
  </si>
  <si>
    <t xml:space="preserve">Other </t>
  </si>
  <si>
    <t>Level 5–7 certificates/diplomas</t>
  </si>
  <si>
    <t>Bachelors degrees, graduate certificates and graduate diplomas</t>
  </si>
  <si>
    <t>Masters, honours, postgraduates certificates and postgraduate diplomas</t>
  </si>
  <si>
    <t xml:space="preserve">Student loan borrowers by level of qualification and average amount borrowed </t>
  </si>
  <si>
    <t xml:space="preserve">Living costs only </t>
  </si>
  <si>
    <t>Student allowances and living costs</t>
  </si>
  <si>
    <t xml:space="preserve">Student allowances only </t>
  </si>
  <si>
    <t>Number of students borrowing for living cost and receiving student allowances</t>
  </si>
  <si>
    <t>1.The counts have been randomly rounded to base 3.</t>
  </si>
  <si>
    <t>Living costs loan only</t>
  </si>
  <si>
    <t>Student allowances and living costs loan</t>
  </si>
  <si>
    <t>Average allowances and living costs loan ($)</t>
  </si>
  <si>
    <t>Average
 living costs loan ($)</t>
  </si>
  <si>
    <t>Average allowances ($)</t>
  </si>
  <si>
    <t xml:space="preserve">Number of students </t>
  </si>
  <si>
    <t>Student allowances compared with student loan living cost borrowing</t>
  </si>
  <si>
    <t>T6.1</t>
  </si>
  <si>
    <t>65+</t>
  </si>
  <si>
    <t>Overseas-based borrower only</t>
  </si>
  <si>
    <t>Age group</t>
  </si>
  <si>
    <t>NZ-based borrowers only</t>
  </si>
  <si>
    <t>All Borrowers</t>
  </si>
  <si>
    <t>Age range of borrower groups</t>
  </si>
  <si>
    <t>Median ($)</t>
  </si>
  <si>
    <t>Average ($)</t>
  </si>
  <si>
    <t>Year</t>
  </si>
  <si>
    <t>Average and Median Loan Balances as at 30 June</t>
  </si>
  <si>
    <t xml:space="preserve">3. IR upgraded the system used to manage student loans in 2020.  Activity on accounts as part of this change, has impacted for some borrowers the categories their loans are reflected in. </t>
  </si>
  <si>
    <t>2. These are point-in-time volumes and therefore due to data being extracted on different dates may differ from the numbers in other tables.</t>
  </si>
  <si>
    <t>1. Repayments/Lending - loans closed are not included and therefore neither are the transactions</t>
  </si>
  <si>
    <t>Inactive</t>
  </si>
  <si>
    <t>Repaying</t>
  </si>
  <si>
    <t>Borrowing and repaying</t>
  </si>
  <si>
    <t xml:space="preserve">Borrowing </t>
  </si>
  <si>
    <t>Overseas-based borrowers</t>
  </si>
  <si>
    <t>New Zealand-based borrowers</t>
  </si>
  <si>
    <t>Borrower numbers by activity</t>
  </si>
  <si>
    <t>2. The borrowing uptake figure from 2020 onwards has been randomly rounded to base 3.</t>
  </si>
  <si>
    <t>1. Overall uptake rate reflects the mix of full-time and part-time students.</t>
  </si>
  <si>
    <t xml:space="preserve">Uptake rate </t>
  </si>
  <si>
    <t>Borrowing uptake</t>
  </si>
  <si>
    <t>Students eligible to borrow</t>
  </si>
  <si>
    <t xml:space="preserve">Average </t>
  </si>
  <si>
    <t>Course-related costs ($)</t>
  </si>
  <si>
    <t>Living costs ($)</t>
  </si>
  <si>
    <t>Course fees ($)</t>
  </si>
  <si>
    <t>Average and median amounts borrowed by component</t>
  </si>
  <si>
    <t>2.The counts of borrowers from 2020 onwards have been randomly rounded to base 3.</t>
  </si>
  <si>
    <t>while the figures for new borrowers were provided by Statistics New Zealand from the integrated dataset on student loans and allowances.</t>
  </si>
  <si>
    <t>1.The apparent discrepancy in the 1992 figures is due to different data sources.  The figures for all borrowers were provided by the Ministry of Education,</t>
  </si>
  <si>
    <t xml:space="preserve">Total active borrowers </t>
  </si>
  <si>
    <t xml:space="preserve">Number of total active borrowers and new active borrowers in each academic year </t>
  </si>
  <si>
    <t>Total amounts drawn by loan component</t>
  </si>
  <si>
    <t>Course Fees</t>
  </si>
  <si>
    <t>Living Costs</t>
  </si>
  <si>
    <t>Course-related Costs</t>
  </si>
  <si>
    <t xml:space="preserve">Borrowing trends since 1992 </t>
  </si>
  <si>
    <t>Loan borrowings ($m)</t>
  </si>
  <si>
    <t xml:space="preserve">Borrowers </t>
  </si>
  <si>
    <t>1. Borrowing includes establishment fees but does not take into account refunds to the Ministry of Social Development.</t>
  </si>
  <si>
    <t xml:space="preserve">2. The counts of borrowers from 2020 onwards has been randomly rounded to base 3.   </t>
  </si>
  <si>
    <t>Average loan ($)</t>
  </si>
  <si>
    <t>Median loan ($)</t>
  </si>
  <si>
    <t>Nominal balance ($m)</t>
  </si>
  <si>
    <t>Number of borrowers</t>
  </si>
  <si>
    <t>All borrowers summary</t>
  </si>
  <si>
    <t xml:space="preserve">Overseas-based borrowers </t>
  </si>
  <si>
    <t>Overall % change</t>
  </si>
  <si>
    <t>Overall $m increase</t>
  </si>
  <si>
    <t>OBB</t>
  </si>
  <si>
    <t>NZB</t>
  </si>
  <si>
    <t>All borrowers</t>
  </si>
  <si>
    <t xml:space="preserve"> Overall # change</t>
  </si>
  <si>
    <t>Nominal Balance ($ million)</t>
  </si>
  <si>
    <t>Number of Borrowers</t>
  </si>
  <si>
    <t>Number of Borrowers and Nominal Balance</t>
  </si>
  <si>
    <t>1. Totals may not appear to add because of rounding.</t>
  </si>
  <si>
    <t>PAYE</t>
  </si>
  <si>
    <t>Annual % change</t>
  </si>
  <si>
    <t>Repayments</t>
  </si>
  <si>
    <t>Loan Repayments</t>
  </si>
  <si>
    <t>Average amount outstanding ($)</t>
  </si>
  <si>
    <t>No. of borrowers</t>
  </si>
  <si>
    <t>Overdue amount ($m)</t>
  </si>
  <si>
    <t>Total/overall</t>
  </si>
  <si>
    <t>Overseas-based</t>
  </si>
  <si>
    <t>New Zealand-based</t>
  </si>
  <si>
    <t>Overdue repayments</t>
  </si>
  <si>
    <t>$million</t>
  </si>
  <si>
    <t>Loan Repayments directly from borrowers</t>
  </si>
  <si>
    <t>&gt;10 years</t>
  </si>
  <si>
    <t>5-10 years</t>
  </si>
  <si>
    <t>2-5 years</t>
  </si>
  <si>
    <t>1-2 years</t>
  </si>
  <si>
    <t>7-12 months</t>
  </si>
  <si>
    <t>4-6 months</t>
  </si>
  <si>
    <t>2-3 months</t>
  </si>
  <si>
    <t>0-1 month</t>
  </si>
  <si>
    <t>Overseas-based Borrowers</t>
  </si>
  <si>
    <t>New Zealand-based  Borrowers</t>
  </si>
  <si>
    <t>Age of overdue
repayments</t>
  </si>
  <si>
    <t>Age and location of overdue repayments at 30 June</t>
  </si>
  <si>
    <t>Special deduction rate</t>
  </si>
  <si>
    <t>Special rate type</t>
  </si>
  <si>
    <t>Repayment Deduction Exemption</t>
  </si>
  <si>
    <t>Unused repayment rate</t>
  </si>
  <si>
    <t>Hardship</t>
  </si>
  <si>
    <t>Capitalisation of overdue amounts</t>
  </si>
  <si>
    <t>New Zealand-based capitalisations</t>
  </si>
  <si>
    <t>Amount capitalised ($ million)</t>
  </si>
  <si>
    <t>Overseas-based capitalisations</t>
  </si>
  <si>
    <t>Loans repaid</t>
  </si>
  <si>
    <t>Write-off due to death, bankruptcy or fraud</t>
  </si>
  <si>
    <t>Write-offs</t>
  </si>
  <si>
    <t>Bankrupt</t>
  </si>
  <si>
    <t>Deceased</t>
  </si>
  <si>
    <t>Fraud</t>
  </si>
  <si>
    <t>Number of cases</t>
  </si>
  <si>
    <t>&lt;6</t>
  </si>
  <si>
    <t>Pacific people</t>
  </si>
  <si>
    <t>Pacific People</t>
  </si>
  <si>
    <t>1. Shown is the median loan balance in dollars following the last year of study, and the same figure deflated to March 2001 dollars.</t>
  </si>
  <si>
    <t>1. Data relates to domestic students enrolled at any time during the year.</t>
  </si>
  <si>
    <t>2. Participation excludes industry training, non-government-funded private training establishments (PTEs), formal courses of a week or less, and all non-formal learning.</t>
  </si>
  <si>
    <t>3. The difference between student numbers and EFTS numbers relates to the proportion of part-time students enrolled and the study load they enrol for.</t>
  </si>
  <si>
    <t>Domestic students</t>
  </si>
  <si>
    <t>participating in tertiary</t>
  </si>
  <si>
    <t xml:space="preserve">20 years old and under </t>
  </si>
  <si>
    <t>education</t>
  </si>
  <si>
    <t xml:space="preserve">21-26 years old </t>
  </si>
  <si>
    <t xml:space="preserve">27-50 years old </t>
  </si>
  <si>
    <t xml:space="preserve">Over 50 years old </t>
  </si>
  <si>
    <t xml:space="preserve">Female </t>
  </si>
  <si>
    <t xml:space="preserve">Male </t>
  </si>
  <si>
    <t xml:space="preserve">Māori </t>
  </si>
  <si>
    <t xml:space="preserve">Asian </t>
  </si>
  <si>
    <t xml:space="preserve">Non-degree </t>
  </si>
  <si>
    <t>completing qualifications (000)</t>
  </si>
  <si>
    <t xml:space="preserve">Bachelors </t>
  </si>
  <si>
    <t xml:space="preserve">Postgraduate </t>
  </si>
  <si>
    <t xml:space="preserve">Total </t>
  </si>
  <si>
    <t>Full-time students eligible to borrow</t>
  </si>
  <si>
    <t>Full-time student borrowing uptake</t>
  </si>
  <si>
    <t xml:space="preserve">Full-time uptake rate </t>
  </si>
  <si>
    <t>Part-time students eligible to borrow</t>
  </si>
  <si>
    <t>Part-time student borrowing uptake</t>
  </si>
  <si>
    <t xml:space="preserve">Part-time uptake rate </t>
  </si>
  <si>
    <t>Balance range</t>
  </si>
  <si>
    <r>
      <rPr>
        <b/>
        <sz val="10"/>
        <color theme="1"/>
        <rFont val="Arial"/>
        <family val="2"/>
      </rPr>
      <t>Source:</t>
    </r>
    <r>
      <rPr>
        <sz val="10"/>
        <color theme="1"/>
        <rFont val="Arial"/>
        <family val="2"/>
      </rPr>
      <t xml:space="preserve"> Te Tari Taake | Inland Revenue </t>
    </r>
  </si>
  <si>
    <r>
      <t xml:space="preserve">Source: </t>
    </r>
    <r>
      <rPr>
        <sz val="10"/>
        <color rgb="FF000000"/>
        <rFont val="Arial"/>
        <family val="2"/>
      </rPr>
      <t xml:space="preserve">Te Tari Taake | Inland Revenue  </t>
    </r>
  </si>
  <si>
    <r>
      <rPr>
        <b/>
        <sz val="10"/>
        <color theme="1"/>
        <rFont val="Arial"/>
        <family val="2"/>
      </rPr>
      <t>Source</t>
    </r>
    <r>
      <rPr>
        <sz val="10"/>
        <color theme="1"/>
        <rFont val="Arial"/>
        <family val="2"/>
      </rPr>
      <t xml:space="preserve">: Te Tari Taake | Inland Revenue </t>
    </r>
  </si>
  <si>
    <r>
      <t xml:space="preserve">Source: </t>
    </r>
    <r>
      <rPr>
        <sz val="10"/>
        <color theme="1"/>
        <rFont val="Arial"/>
        <family val="2"/>
      </rPr>
      <t>Te Tari Taake | Inland Revenue  administration data.</t>
    </r>
  </si>
  <si>
    <r>
      <rPr>
        <b/>
        <sz val="10"/>
        <color theme="1"/>
        <rFont val="Arial"/>
        <family val="2"/>
      </rPr>
      <t>Source:</t>
    </r>
    <r>
      <rPr>
        <sz val="10"/>
        <color theme="1"/>
        <rFont val="Arial"/>
        <family val="2"/>
      </rPr>
      <t xml:space="preserve"> Te Tari Taake | Inland Revenue  </t>
    </r>
  </si>
  <si>
    <r>
      <rPr>
        <b/>
        <sz val="10"/>
        <color theme="1"/>
        <rFont val="Arial"/>
        <family val="2"/>
      </rPr>
      <t>Source:</t>
    </r>
    <r>
      <rPr>
        <sz val="10"/>
        <color theme="1"/>
        <rFont val="Arial"/>
        <family val="2"/>
      </rPr>
      <t xml:space="preserve"> Te Tari Taake | Inland Revenue  administration data.</t>
    </r>
  </si>
  <si>
    <r>
      <rPr>
        <b/>
        <sz val="10"/>
        <color theme="1"/>
        <rFont val="Arial"/>
        <family val="2"/>
      </rPr>
      <t>Source:</t>
    </r>
    <r>
      <rPr>
        <sz val="10"/>
        <color theme="1"/>
        <rFont val="Arial"/>
        <family val="2"/>
      </rPr>
      <t xml:space="preserve"> Te Tāhuhu o te Mātauranga | Ministry of Education, Te Manatū Whakahiato ora | Ministry of Social Development, Te Amorangi Mātauranga Matua | Tertiary Education Commission and Te Tari Taake | Inland Revenue.</t>
    </r>
  </si>
  <si>
    <r>
      <rPr>
        <b/>
        <sz val="10"/>
        <color theme="1"/>
        <rFont val="Arial"/>
        <family val="2"/>
      </rPr>
      <t>Source:</t>
    </r>
    <r>
      <rPr>
        <sz val="10"/>
        <color theme="1"/>
        <rFont val="Arial"/>
        <family val="2"/>
      </rPr>
      <t xml:space="preserve"> Tatauranga Aotearoa | Stats New Zealand IDI</t>
    </r>
  </si>
  <si>
    <r>
      <rPr>
        <b/>
        <sz val="10"/>
        <color theme="1"/>
        <rFont val="Arial"/>
        <family val="2"/>
      </rPr>
      <t>Source:</t>
    </r>
    <r>
      <rPr>
        <sz val="10"/>
        <color theme="1"/>
        <rFont val="Arial"/>
        <family val="2"/>
      </rPr>
      <t xml:space="preserve"> Te Tāhuhu o te Mātauranga | Ministry of Education</t>
    </r>
  </si>
  <si>
    <r>
      <t xml:space="preserve">Source: </t>
    </r>
    <r>
      <rPr>
        <sz val="10"/>
        <color theme="1"/>
        <rFont val="Arial"/>
        <family val="2"/>
      </rPr>
      <t>Tatauranga Aotearoa | Stats New Zealand IDI, Te Amorangi Mātauranga Matua | Tertiary Education Commission interpretation.</t>
    </r>
  </si>
  <si>
    <r>
      <rPr>
        <b/>
        <sz val="10"/>
        <color theme="1"/>
        <rFont val="Arial"/>
        <family val="2"/>
      </rPr>
      <t xml:space="preserve">Source: </t>
    </r>
    <r>
      <rPr>
        <sz val="10"/>
        <color theme="1"/>
        <rFont val="Arial"/>
        <family val="2"/>
      </rPr>
      <t>Te Tāhuhu o te Mātauranga | Ministry of Education</t>
    </r>
  </si>
  <si>
    <r>
      <t xml:space="preserve">Source: </t>
    </r>
    <r>
      <rPr>
        <sz val="10"/>
        <color theme="1"/>
        <rFont val="Arial"/>
        <family val="2"/>
      </rPr>
      <t>Te Manatū Whakahiato ora | Ministry of Social Development and Te Tāhuhu o te Mātauranga | Ministry of Education</t>
    </r>
  </si>
  <si>
    <r>
      <t xml:space="preserve">Source: </t>
    </r>
    <r>
      <rPr>
        <sz val="10"/>
        <color theme="1"/>
        <rFont val="Arial"/>
        <family val="2"/>
      </rPr>
      <t>Te Manatū Whakahiato ora | Ministry of Social Development</t>
    </r>
  </si>
  <si>
    <r>
      <rPr>
        <b/>
        <sz val="10"/>
        <color theme="1"/>
        <rFont val="Arial"/>
        <family val="2"/>
      </rPr>
      <t>Source:</t>
    </r>
    <r>
      <rPr>
        <sz val="10"/>
        <color theme="1"/>
        <rFont val="Arial"/>
        <family val="2"/>
      </rPr>
      <t xml:space="preserve">  Te Manatū Whakahiato ora | Ministry of Social Development and Tatauranga Aotearoa | Stats NZ IDI</t>
    </r>
  </si>
  <si>
    <r>
      <rPr>
        <b/>
        <sz val="10"/>
        <color theme="1"/>
        <rFont val="Arial"/>
        <family val="2"/>
      </rPr>
      <t xml:space="preserve">Source: </t>
    </r>
    <r>
      <rPr>
        <sz val="10"/>
        <color theme="1"/>
        <rFont val="Arial"/>
        <family val="2"/>
      </rPr>
      <t>Tatauranga Aotearoa | Statistics New Zealand IDI and Te Tāhuhu o te Mātauranga | Ministry of Education Student Loans Integrated Model</t>
    </r>
  </si>
  <si>
    <r>
      <rPr>
        <b/>
        <sz val="10"/>
        <color theme="1"/>
        <rFont val="Arial"/>
        <family val="2"/>
      </rPr>
      <t>Source:</t>
    </r>
    <r>
      <rPr>
        <sz val="10"/>
        <color theme="1"/>
        <rFont val="Arial"/>
        <family val="2"/>
      </rPr>
      <t xml:space="preserve"> Te Tari Taake | Inland Revenue administration data</t>
    </r>
  </si>
  <si>
    <r>
      <rPr>
        <b/>
        <sz val="10"/>
        <rFont val="Arial"/>
        <family val="2"/>
      </rPr>
      <t>Source:</t>
    </r>
    <r>
      <rPr>
        <sz val="10"/>
        <rFont val="Arial"/>
        <family val="2"/>
      </rPr>
      <t xml:space="preserve"> Te Tāhuhu o te Mātauranga | Ministry of Education</t>
    </r>
  </si>
  <si>
    <r>
      <rPr>
        <b/>
        <sz val="10"/>
        <rFont val="Arial"/>
        <family val="2"/>
      </rPr>
      <t>Source:</t>
    </r>
    <r>
      <rPr>
        <sz val="10"/>
        <rFont val="Arial"/>
        <family val="2"/>
      </rPr>
      <t xml:space="preserve"> Te Tāhuhu o te Mātauranga | Ministry of Education.</t>
    </r>
  </si>
  <si>
    <r>
      <rPr>
        <b/>
        <sz val="10"/>
        <color theme="1"/>
        <rFont val="Arial"/>
        <family val="2"/>
      </rPr>
      <t>Source:</t>
    </r>
    <r>
      <rPr>
        <sz val="10"/>
        <color theme="1"/>
        <rFont val="Arial"/>
        <family val="2"/>
      </rPr>
      <t xml:space="preserve"> Te Manatū Whakahiato ora | Ministry of Social Development, Te Tari Taake | Inland Revenue, Te Tāhuhu o te Mātauranga | Ministry of Education and Tatauranga Aotearoa | Stats New Zealand IDI</t>
    </r>
  </si>
  <si>
    <r>
      <rPr>
        <b/>
        <sz val="10"/>
        <color theme="1"/>
        <rFont val="Arial"/>
        <family val="2"/>
      </rPr>
      <t>Source:</t>
    </r>
    <r>
      <rPr>
        <sz val="10"/>
        <color theme="1"/>
        <rFont val="Arial"/>
        <family val="2"/>
      </rPr>
      <t xml:space="preserve"> Te Tāhuhu o te Mātauranga | Ministry of Education, Te Tari Taake | Inland Revenue</t>
    </r>
  </si>
  <si>
    <t>Cost of lending in cents per dollar lent in half years</t>
  </si>
  <si>
    <t>5. The total number of borrowers includes those who identified as 'Another gender'.</t>
  </si>
  <si>
    <t>Number of students eligible to borrow, number borrowing and the uptake rate (full-time and part-time students)</t>
  </si>
  <si>
    <t xml:space="preserve">Number of students eligible to borrow, number borrowing and the uptake rate </t>
  </si>
  <si>
    <t>1. Shown is median leaving debt. Also shown is median post-study repayment time - a mixture of real experience and modelling.  Note that these have been independently determined.</t>
  </si>
  <si>
    <t xml:space="preserve">3. The ethnicity is reported using 'multiple response', meaning that people are counted in each broad ethnic group they identify with. </t>
  </si>
  <si>
    <t>Overview of students loan at 30 June 2023 and the two preceding years</t>
  </si>
  <si>
    <t>Overdue student loan repayments</t>
  </si>
  <si>
    <t xml:space="preserve">1. All amounts exclude GST. </t>
  </si>
  <si>
    <t>1. The impairment shown applies to the fair value and so differs from the impairment of the carrying value reported in Annual Reports prior to 2018.</t>
  </si>
  <si>
    <t>1. In April 2020, legislation was introduced to allow for loans taken out prior to 2000 to be written off if identity theft has occurred and the correct borrower cannot be identified.</t>
  </si>
  <si>
    <t>Average amount borrowerd ($)</t>
  </si>
  <si>
    <t>Percentage of leavers</t>
  </si>
  <si>
    <t>Other</t>
  </si>
  <si>
    <t>Trends in level of study among borrowers in 2023</t>
  </si>
  <si>
    <t>Date</t>
  </si>
  <si>
    <t>Calendar_Year</t>
  </si>
  <si>
    <t>Tot_Bor_Dollar_Uni</t>
  </si>
  <si>
    <t>Tot_Bor_Dollar_Poly</t>
  </si>
  <si>
    <t>Tot_Bor_Dollar_Wan</t>
  </si>
  <si>
    <t>2023/24</t>
  </si>
  <si>
    <t>% Change 
2023-24</t>
  </si>
  <si>
    <t>2023/24*</t>
  </si>
  <si>
    <t>20.01 - 1,999</t>
  </si>
  <si>
    <t>2,000 - 3,999</t>
  </si>
  <si>
    <t>4,000 - 5,999</t>
  </si>
  <si>
    <t>6,000 - 7,999</t>
  </si>
  <si>
    <t>8,000 - 9,999</t>
  </si>
  <si>
    <t>10,000 - 14,999</t>
  </si>
  <si>
    <t>15,000 - 19,999</t>
  </si>
  <si>
    <t>20,000 - 24,999</t>
  </si>
  <si>
    <t>25,000 - 29,999</t>
  </si>
  <si>
    <t>30,000 - 34,999</t>
  </si>
  <si>
    <t>35,000 - 39,999</t>
  </si>
  <si>
    <t>40,000 - 44,999</t>
  </si>
  <si>
    <t>45,000 - 49,999</t>
  </si>
  <si>
    <t>50,000 - 54,999</t>
  </si>
  <si>
    <t>55,000 - 59,999</t>
  </si>
  <si>
    <t>60,000 - 79,999</t>
  </si>
  <si>
    <t>100,000 - 119,999</t>
  </si>
  <si>
    <t>120,000 - 139,999</t>
  </si>
  <si>
    <t>&gt; 139,999</t>
  </si>
  <si>
    <t>80,000 - 99,999</t>
  </si>
  <si>
    <t>6. The counts of borrowers have been randomly rounded to base 3 and may not appear to add. The age group counts are sums of individual age level counts which are each randomly rounded to base 3. This means there is additional uncertainity in these numbers.</t>
  </si>
  <si>
    <t>1. 2023/24* results include a discovery that was run in Nov 2023 to identify customers who might be eligible for this exemption. As a result, there were an additional 1,400 cases added for the month and increased volumes for the remainder of the year.</t>
  </si>
  <si>
    <t>&lt;&lt;&lt;source</t>
  </si>
  <si>
    <t>Percentiles of leaving debt and repayment time for leavers in 2022 who completed a qualification by level of study and gender</t>
  </si>
  <si>
    <t>3. The population is those who studied in 2022, did not study in 2023 who completed a qualification at the level shown in 2022.  Some people who qualify continue to study. These people are excluded from this table.</t>
  </si>
  <si>
    <t>Median leaving debt and repayment time by ethnicity and level of study for leavers in 2022</t>
  </si>
  <si>
    <t>2. The population is those who studied in 2022 and did not study in 2021 which is irrespective of qualification completion status.</t>
  </si>
  <si>
    <t>Quartiles of actual and forecast repayment times for borrowers who left study in 2005-2022 by level of study</t>
  </si>
  <si>
    <t>Leaving Debt and Forecast repayment times for borrowers who left study in 2022</t>
  </si>
  <si>
    <t>$ 9,597 million</t>
  </si>
  <si>
    <t>$622 million for the financial year 2024/25</t>
  </si>
  <si>
    <t>2, 7</t>
  </si>
  <si>
    <t xml:space="preserve">1. The balance at 30 June 2007 has been restated as per table 15 of the 2008 annual report to exclude accrued interest that would be subsequently written off. All </t>
  </si>
  <si>
    <t>other nominal balance figures are as per the accounts as published in annual reports.</t>
  </si>
  <si>
    <t>2. Interest and penalty amounts are only available for the 2008/09 and later fiscal years. Prior to this, these amounts are implicit in the balancing item.</t>
  </si>
  <si>
    <t>3. The no interest for New Zealand-based borrowers policy came into effect on 1 April 2006.</t>
  </si>
  <si>
    <t>4. The establishment fee is the amount charged by Ministry of Social Development to borrowers each time he or she takes out a loan. Before 2012, this was known as the administration fee.</t>
  </si>
  <si>
    <t>5. The administration fee is an annual fee added to loans on 31 March. This fee is only charged if a Ministry of Social Development establishment fee has not been charged in the same tax year. This was first charged in 2011/12.</t>
  </si>
  <si>
    <t>6. Prior to 2008/09, the balancing item includes penalties and loan interest charged. In 2011/12, the balancing item reflects adjustments over the period.</t>
  </si>
  <si>
    <t>7. The interest in 2008/09 is low because in that year $96 million was reversed due to over-charging interest on borrower accounts in prior years.</t>
  </si>
  <si>
    <t>8. In all years, new lending is net of repayments made to Ministry of Social Development (which were mostly refunded course fees) and the repayments are those made to Inland Revenue only.</t>
  </si>
  <si>
    <t>In the 2011 and earlier annual reports, refunded course fees were counted both in the lending and the repayment lines.</t>
  </si>
  <si>
    <t>9. From 1 April 2012, the initial write-down is applied to new borrowing net of refunded course fees. Prior to this, gross lending was written-down.</t>
  </si>
  <si>
    <t>10. The closing carrying value at June 2018 differs from the opening value the next year by $627 million. This uplift occurs because of the switch to fair value accounting on 1 July 2018.</t>
  </si>
  <si>
    <t>2022 - 2023 change</t>
  </si>
  <si>
    <t>Balance range ($)</t>
  </si>
  <si>
    <t>Asians</t>
  </si>
  <si>
    <t>Europeans</t>
  </si>
  <si>
    <t>Maori</t>
  </si>
  <si>
    <t>MELAA</t>
  </si>
  <si>
    <t>Pasifika</t>
  </si>
  <si>
    <t>Median borrowed for all qualifications</t>
  </si>
  <si>
    <t>1. In 2021 and 2022, tuition subsidies were represented by the Student Achievement Component.(SAC) Due to a change in the structure of Vote Tertiary Education, tuition subsidies in 2023 is represented by Qualification Delivery at Level 1-2, Qualification Delivery at Level 3-7 (non-degree) and Qualification Delivery at Level 7 (degree).  These amounts are those provided to provider-based tertiary education and excludes workplace-based learning.</t>
  </si>
  <si>
    <t>2. Fees Free represents the amount spent on paying tuition fees for Fees Free eligible learners via the first-year Fees Free policy and the Targeted Training and Apprenticeship Fund (TTAF).  The amount here only includes funding for students enrolled in provider-based tertiary education. TTAF ended in December 2022.</t>
  </si>
  <si>
    <t>3. The following items of expenditure are not covered: industry training, community education, scholarships, Youth Guarantee, Centres of Research Excellence, funds for the administration of the tertiary education system, Performance-Based Research Fund (PBRF) and capital expenditure.</t>
  </si>
  <si>
    <t xml:space="preserve">1. Graduate earnings are attributed only to the highest qualification completed. </t>
  </si>
  <si>
    <t xml:space="preserve">2. Sources of data used to identify the highest qualification completed include the Single Data Return, Industry Training Register and New Zealand Qualifications Authority (NZQA) register. </t>
  </si>
  <si>
    <t>3. The definition of employed graduates and employed population is based on income from employed taxable sources. A person is considered employed if their yearly income in the 2023 tax year from employed sources exceeded $22,048 (one-half of the minimum wage over 52 weeks, with 40 working hours in a week).</t>
  </si>
  <si>
    <t xml:space="preserve">4. All earnings are measured in the 2023 tax year. Any negative earnings (income losses) were zeroed. </t>
  </si>
  <si>
    <t>5. For comparison purposes, the median earnings of the employed New Zealand population were calculated for age groups matching the median age of graduate groups in each year.</t>
  </si>
  <si>
    <t>6. All median earnings were rounded to the nearest dollar. Percentages presented here are based on rounded earnings and are shown as whole numbers.</t>
  </si>
  <si>
    <t xml:space="preserve">1. Data relates to domestic students enrolled at any time during the year. </t>
  </si>
  <si>
    <t xml:space="preserve">2. Participation excludes industry training, non-government-funded PTEs, formal courses of a week or less, and all non-formal learning. </t>
  </si>
  <si>
    <t xml:space="preserve">3. A small number of students complete qualifications at different levels in the same year, so the sum of the three levels may be higher than the number of students completing their qualifications in a given year. </t>
  </si>
  <si>
    <t xml:space="preserve">4. Students are counted in each ethnic group they identify with, so the sum of the various ethnic groups may not add to the total. </t>
  </si>
  <si>
    <t>5. Counts for students reporting ‘Another gender’ available from 2021.</t>
  </si>
  <si>
    <t>6. Data in this table, including totals, has been rounded so the sum of individual counts may not add to the total.</t>
  </si>
  <si>
    <t>7. Figures for historical years may differ to those published in previous Student Loan Annual Reports due to subsequent data updates.</t>
  </si>
  <si>
    <t>5. 'Another gender’ is not shown as they account for 1 percent of the data.</t>
  </si>
  <si>
    <t>Borrowing amount
 ($ million)</t>
  </si>
  <si>
    <t>Direct NZ</t>
  </si>
  <si>
    <t>Direct Overseas</t>
  </si>
  <si>
    <t>Course fees</t>
  </si>
  <si>
    <t>Course related costs</t>
  </si>
  <si>
    <t>Administration fees</t>
  </si>
  <si>
    <t>Total amount borrowed</t>
  </si>
  <si>
    <t xml:space="preserve">2. The ethnicity is reported using 'multiple response', meaning that people are counted in each broad ethnic group they identify with. </t>
  </si>
  <si>
    <t>Ethnicity</t>
  </si>
  <si>
    <t xml:space="preserve">1.The ethnicity is reported using 'multiple response', meaning that people are counted in each broad ethnic group they identify with. </t>
  </si>
  <si>
    <t>Percentage of borrowers who have fully repaid having left study in the year shown</t>
  </si>
  <si>
    <t>Number of loans fully repaid at 30 June 2024</t>
  </si>
  <si>
    <t>Refer to Table 1, Part 1, Page 15 of the Student Loan Scheme Annual Report 2023/24</t>
  </si>
  <si>
    <t>Refer to Figure 2, Part 1, Page 16 of the Student Loan Scheme Annual Report 2023/24</t>
  </si>
  <si>
    <t>Refer to Figure 3, Part 1, Page 17 of the Student Loan Scheme Annual Report 2023/24</t>
  </si>
  <si>
    <t>This is a supporting table for Figure 2, Part 1, Page 16 of the Student Loan Scheme Annual Report 2023/24</t>
  </si>
  <si>
    <t>Refer Figure 4, Part 1, Page 18 of the Student Loan Scheme Annual Report 2023/24</t>
  </si>
  <si>
    <t>Refer to Figure 5, Part 1, Page 20 of the Student Loan Scheme Annual Report 2023/24</t>
  </si>
  <si>
    <t>Refer to Table 2, Part 1, Page 21 of the Student Loan Scheme Annual Report 2023/24</t>
  </si>
  <si>
    <t>This is a supporting table for Table 2, Part 1, Page 21 of the Student Loan Scheme Annual Report 2023/24</t>
  </si>
  <si>
    <t>Refer to Table 3, Part 1, Page 22 of the Student Loan Scheme Annual Report 2023/24</t>
  </si>
  <si>
    <t>No.</t>
  </si>
  <si>
    <t>This is a supporting table for Table 3, Part 1, Page 22 of the Student Loan Scheme Annual Report 2023/24</t>
  </si>
  <si>
    <t>Refer to Figure 6, Part 1, Page 23 of the Student Loan Scheme Annual Report 2023/24</t>
  </si>
  <si>
    <t>This is a supporting table for Figure 6, Part 1, Page 23 of the Student Loan Scheme Annual Report 2023/24</t>
  </si>
  <si>
    <t>Refer to Figure 7, Part 1, Page 24 of the Student Loan Scheme Annual Report 2023/24</t>
  </si>
  <si>
    <t>This is a supporting table for Figure 7, Part 1, Page 24 of the Student Loan Scheme Annual Report 2023/24</t>
  </si>
  <si>
    <t>Refer to Table 4, Part 1, Page 25 of the Student Loan Scheme Annual Report 2023/24</t>
  </si>
  <si>
    <t>This is a supporting table for Table 4, Part 1, Page 25 of the Student Loan Scheme Annual Report 2023/24</t>
  </si>
  <si>
    <t>1. Borrowing amount does not include establishment fees.</t>
  </si>
  <si>
    <t>2. Total is a count of unique individuals.</t>
  </si>
  <si>
    <t>3. The counts of borrowers have been randomly rounded to base 3 and may not appear to add.</t>
  </si>
  <si>
    <t>1. The counts of borrowers have been randomly rounded to base 3 and may not appear to add.</t>
  </si>
  <si>
    <t>Amount borrowed by loan component and ethnicity</t>
  </si>
  <si>
    <t>Amount borrowed by loan component, gender and ethnicity</t>
  </si>
  <si>
    <t>T4.5</t>
  </si>
  <si>
    <t>T4.6</t>
  </si>
  <si>
    <t>Refer to Figure 8, Part 1, Page 26 of the Student Loan Scheme Annual Report 2023/24</t>
  </si>
  <si>
    <t>This is a supporting table for Figure 8, Part 1, Page 26 of the Student Loan Scheme Annual Report 2023/24</t>
  </si>
  <si>
    <t>Refer to Table 5, Part 1, Page 27 of the Student Loan Scheme Annual Report 2023/24</t>
  </si>
  <si>
    <t>Refer to Table 6, Part 1, Page 28 of the Student Loan Scheme Annual Report 2023/24</t>
  </si>
  <si>
    <t>This is a supporting table for Table 6, Part 1, Page 28 of the Student Loan Scheme Annual Report 2023/24</t>
  </si>
  <si>
    <t>Refer to Table 7, Part 1, Page 29 of the Student Loan Scheme Annual Report 2023/24</t>
  </si>
  <si>
    <t>Refer to Table 8, Part 1, Page 31 of the Student Loan Scheme Annual Report 2023/24</t>
  </si>
  <si>
    <t>Refer to Figure 9, Part 1, Page 32 of the Student Loan Scheme Annual Report 2023/24</t>
  </si>
  <si>
    <t>This is a supporting table for Figure 9, Part 1, Page 32 of the Student Loan Scheme Annual Report 2023/24</t>
  </si>
  <si>
    <t>Refer to Figure 10, Part 1, Page 32 of the Student Loan Scheme Annual Report 2023/24</t>
  </si>
  <si>
    <t>New Zealand-based Borrowers</t>
  </si>
  <si>
    <t>Range and Distribution of loan balances at 30 June 2024</t>
  </si>
  <si>
    <t>This is a supporting table to Figure 10, Part 1, Page 32 of the Student Loan Scheme Annual Report 2023/24</t>
  </si>
  <si>
    <t>&lt;5,000</t>
  </si>
  <si>
    <t>5,001-10,000</t>
  </si>
  <si>
    <t>10,001-15,000</t>
  </si>
  <si>
    <t>15,001-20,000</t>
  </si>
  <si>
    <t>20,001-25,000</t>
  </si>
  <si>
    <t>25,001-30,000</t>
  </si>
  <si>
    <t>30,001-35,000</t>
  </si>
  <si>
    <t>35,001-40,000</t>
  </si>
  <si>
    <t>40,001-45,000</t>
  </si>
  <si>
    <t>45,001-50,000</t>
  </si>
  <si>
    <t>50,001-55,000</t>
  </si>
  <si>
    <t>55,001-60,000</t>
  </si>
  <si>
    <t>60,001-65,000</t>
  </si>
  <si>
    <t>65,001-70,000</t>
  </si>
  <si>
    <t>70,001-75,000</t>
  </si>
  <si>
    <t>75,001-80,000</t>
  </si>
  <si>
    <t>80,001-85,000</t>
  </si>
  <si>
    <t>85,001-90,000</t>
  </si>
  <si>
    <t>90,001-95,000</t>
  </si>
  <si>
    <t>95,001-100,000</t>
  </si>
  <si>
    <t>100,001-105,000</t>
  </si>
  <si>
    <t>105,001-110,000</t>
  </si>
  <si>
    <t>110,001-115,000</t>
  </si>
  <si>
    <t>115,001-120,000</t>
  </si>
  <si>
    <t>120,001-125,000</t>
  </si>
  <si>
    <t>125,001-130,000</t>
  </si>
  <si>
    <t>130,001-135,000</t>
  </si>
  <si>
    <t>135,001-140,000</t>
  </si>
  <si>
    <t>140,001-145,000</t>
  </si>
  <si>
    <t>145,001-150,000</t>
  </si>
  <si>
    <t>&gt;150,000</t>
  </si>
  <si>
    <t>150,001-155,000</t>
  </si>
  <si>
    <t>155,001-160,000</t>
  </si>
  <si>
    <t>160,001-165,000</t>
  </si>
  <si>
    <t>165,001-170,000</t>
  </si>
  <si>
    <t>170,001-175,000</t>
  </si>
  <si>
    <t>175,001-180,000</t>
  </si>
  <si>
    <t>180,001-185,000</t>
  </si>
  <si>
    <t>185,001-190,000</t>
  </si>
  <si>
    <t>190,001-195,000</t>
  </si>
  <si>
    <t>195,001-200,000</t>
  </si>
  <si>
    <t>&gt;200,000</t>
  </si>
  <si>
    <t>F10.1</t>
  </si>
  <si>
    <t>F10.2</t>
  </si>
  <si>
    <t>Refer to Table 9, Part 1, Page 33 of the Student Loan Scheme Annual Report 2023/24</t>
  </si>
  <si>
    <t>Refer to Table 10, Part 1, Page 35 of the Student Loan Scheme Annual Report 2023/24</t>
  </si>
  <si>
    <t>This is a supporting table for Table 10, Part 1, Page 35 of the Student Loan Scheme Annual Report 2023/24</t>
  </si>
  <si>
    <t>Refer to Table 11, Part 1, Page 36 of the Student Loan Scheme Annual Report 2023/24</t>
  </si>
  <si>
    <t>Percentage</t>
  </si>
  <si>
    <t>Refer to Table 12, Part 1, Page 37 of the Student Loan Scheme Annual Report 2023/24</t>
  </si>
  <si>
    <t>Refer to Table 13, Part 1, Page 37 of the Student Loan Scheme Annual Report 2023/24</t>
  </si>
  <si>
    <t>Refer to Table 14, Part 1, Page 38 of the Student Loan Scheme Annual Report 2023/24</t>
  </si>
  <si>
    <t>Refer to Table 15, Part 1, Page 39 of the Student Loan Scheme Annual Report 2023/24</t>
  </si>
  <si>
    <t>Refer to Figure 11, Part 2, Page 43 of the Student Loan Scheme Annual Report 2023/24</t>
  </si>
  <si>
    <t>Lending and initial-write down on this lending</t>
  </si>
  <si>
    <t>Refer to Figure 12, Part 2, Page 44 of the Student Loan Scheme Annual Report 2023/24</t>
  </si>
  <si>
    <t>This is a supporting table for Figure 12, Part 2, Page 44 of the Student Loan Scheme Annual Report 2023/24</t>
  </si>
  <si>
    <t>F12.1</t>
  </si>
  <si>
    <t>Refer to Figure 13, Part 2, Page 45 of the Student Loan Scheme Annual Report 2023/24</t>
  </si>
  <si>
    <t>Refer to Table 16 Part 2, Page 46 of the Student Loan Scheme Annual Report 2023/24</t>
  </si>
  <si>
    <t>Refer to Table 17, Part 2, Page 47 of the Student Loan Scheme Annual Report 2023/24</t>
  </si>
  <si>
    <t>T18</t>
  </si>
  <si>
    <t>T18.1</t>
  </si>
  <si>
    <t>Refer to Table 18, Part 2, Page 47 of the Student Loan Scheme Annual Report 2023/24</t>
  </si>
  <si>
    <t>This is a supporting table for Table 18, Part 2, Page 47 of the Student Loan Scheme Annual Report 2023/24</t>
  </si>
  <si>
    <t>STUDENT LOAN SCHEME ANNUAL REPORT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</si>
</sst>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4" formatCode="_-&quot;$&quot;* #,##0.00_-;\-&quot;$&quot;* #,##0.00_-;_-&quot;$&quot;* &quot;-&quot;??_-;_-@_-"/>
    <numFmt numFmtId="43" formatCode="_-* #,##0.00_-;\-* #,##0.00_-;_-* &quot;-&quot;??_-;_-@_-"/>
    <numFmt numFmtId="164" formatCode="&quot;$&quot;#,##0"/>
    <numFmt numFmtId="165" formatCode="0.0%"/>
    <numFmt numFmtId="166" formatCode="0.0"/>
    <numFmt numFmtId="167" formatCode="_-&quot;$&quot;* #,##0_-;\-&quot;$&quot;* #,##0_-;_-&quot;$&quot;* &quot;-&quot;??_-;_-@_-"/>
    <numFmt numFmtId="168" formatCode="_-* #,##0_-;\-* #,##0_-;_-* &quot;-&quot;??_-;_-@_-"/>
    <numFmt numFmtId="169" formatCode="0.0000%"/>
    <numFmt numFmtId="170" formatCode="0.00000"/>
    <numFmt numFmtId="171" formatCode="0_ ;\-0\ "/>
    <numFmt numFmtId="172" formatCode="#,##0_ ;\-#,##0\ "/>
    <numFmt numFmtId="173" formatCode="#,##0_ ;[Red]\-#,##0\ "/>
    <numFmt numFmtId="174" formatCode="#,##0.0_ ;[Red]\-#,##0.0\ "/>
    <numFmt numFmtId="175" formatCode="#,##0.0"/>
    <numFmt numFmtId="176" formatCode="_-* #,##0.0_-;\-* #,##0.0_-;_-* &quot;-&quot;??_-;_-@_-"/>
    <numFmt numFmtId="177" formatCode="###,###,##0"/>
    <numFmt numFmtId="178" formatCode="###########0"/>
    <numFmt numFmtId="179" formatCode="###################0"/>
  </numFmts>
  <fonts count="41" x14ac:knownFonts="1">
    <font>
      <sz val="11"/>
      <color theme="1"/>
      <name val="Calibri"/>
      <family val="2"/>
      <scheme val="minor"/>
    </font>
    <font>
      <b/>
      <sz val="11"/>
      <color theme="1"/>
      <name val="Calibri"/>
      <family val="2"/>
      <scheme val="minor"/>
    </font>
    <font>
      <sz val="12"/>
      <color theme="1"/>
      <name val="Calibri"/>
      <family val="2"/>
      <scheme val="minor"/>
    </font>
    <font>
      <b/>
      <sz val="10"/>
      <color theme="1"/>
      <name val="Arial"/>
      <family val="2"/>
    </font>
    <font>
      <sz val="10"/>
      <color theme="1"/>
      <name val="Arial"/>
      <family val="2"/>
    </font>
    <font>
      <sz val="11"/>
      <color theme="1"/>
      <name val="Calibri"/>
      <family val="2"/>
      <scheme val="minor"/>
    </font>
    <font>
      <b/>
      <sz val="10"/>
      <color rgb="FF000000"/>
      <name val="Arial"/>
      <family val="2"/>
    </font>
    <font>
      <sz val="10"/>
      <color rgb="FF000000"/>
      <name val="Arial"/>
      <family val="2"/>
    </font>
    <font>
      <sz val="10"/>
      <name val="Arial"/>
      <family val="2"/>
    </font>
    <font>
      <sz val="10"/>
      <color rgb="FFFF0000"/>
      <name val="Arial"/>
      <family val="2"/>
    </font>
    <font>
      <sz val="20"/>
      <color theme="1"/>
      <name val="Arial"/>
      <family val="2"/>
    </font>
    <font>
      <u/>
      <sz val="11"/>
      <color theme="10"/>
      <name val="Calibri"/>
      <family val="2"/>
      <scheme val="minor"/>
    </font>
    <font>
      <sz val="8"/>
      <color theme="1"/>
      <name val="Calibri"/>
      <family val="2"/>
      <scheme val="minor"/>
    </font>
    <font>
      <b/>
      <sz val="10"/>
      <color rgb="FF231F20"/>
      <name val="Arial"/>
      <family val="2"/>
    </font>
    <font>
      <i/>
      <sz val="10"/>
      <color theme="1"/>
      <name val="Arial"/>
      <family val="2"/>
    </font>
    <font>
      <sz val="11"/>
      <color theme="1"/>
      <name val="Arial"/>
      <family val="2"/>
    </font>
    <font>
      <sz val="9"/>
      <color theme="1"/>
      <name val="Arial"/>
      <family val="2"/>
    </font>
    <font>
      <b/>
      <sz val="9"/>
      <color theme="1"/>
      <name val="Arial"/>
      <family val="2"/>
    </font>
    <font>
      <sz val="10"/>
      <color theme="0" tint="-0.14999847407452621"/>
      <name val="Arial"/>
      <family val="2"/>
    </font>
    <font>
      <b/>
      <sz val="10"/>
      <name val="Arial"/>
      <family val="2"/>
    </font>
    <font>
      <b/>
      <i/>
      <sz val="10"/>
      <name val="Arial"/>
      <family val="2"/>
    </font>
    <font>
      <b/>
      <sz val="10"/>
      <color rgb="FFFF0000"/>
      <name val="Arial"/>
      <family val="2"/>
    </font>
    <font>
      <sz val="8"/>
      <name val="Tahoma"/>
      <family val="2"/>
    </font>
    <font>
      <b/>
      <sz val="8"/>
      <color theme="1"/>
      <name val="Calibri"/>
      <family val="2"/>
      <scheme val="minor"/>
    </font>
    <font>
      <sz val="8"/>
      <name val="Arial"/>
      <family val="2"/>
    </font>
    <font>
      <b/>
      <sz val="8"/>
      <name val="Arial"/>
      <family val="2"/>
    </font>
    <font>
      <b/>
      <sz val="12"/>
      <color theme="1"/>
      <name val="Arial"/>
      <family val="2"/>
    </font>
    <font>
      <sz val="16"/>
      <color theme="1"/>
      <name val="Arial"/>
      <family val="2"/>
    </font>
    <font>
      <sz val="26"/>
      <color theme="1"/>
      <name val="Calibri"/>
      <family val="2"/>
      <scheme val="minor"/>
    </font>
    <font>
      <sz val="10"/>
      <name val="Helv"/>
    </font>
    <font>
      <sz val="10"/>
      <color rgb="FF7030A0"/>
      <name val="Arial"/>
      <family val="2"/>
    </font>
    <font>
      <sz val="10"/>
      <name val="MS Sans Serif"/>
      <family val="2"/>
    </font>
    <font>
      <b/>
      <sz val="11"/>
      <name val="Arial"/>
      <family val="2"/>
    </font>
    <font>
      <sz val="11"/>
      <name val="Calibri"/>
      <family val="2"/>
      <scheme val="minor"/>
    </font>
    <font>
      <b/>
      <sz val="11"/>
      <name val="Calibri"/>
      <family val="2"/>
      <scheme val="minor"/>
    </font>
    <font>
      <b/>
      <sz val="12"/>
      <name val="Calibri"/>
      <family val="2"/>
      <scheme val="minor"/>
    </font>
    <font>
      <sz val="12"/>
      <name val="Calibri"/>
      <family val="2"/>
      <scheme val="minor"/>
    </font>
    <font>
      <b/>
      <sz val="11"/>
      <color rgb="FF000000"/>
      <name val="Helvetica"/>
    </font>
    <font>
      <sz val="11"/>
      <color rgb="FF000000"/>
      <name val="Arial"/>
      <family val="2"/>
    </font>
    <font>
      <sz val="11"/>
      <color rgb="FF000000"/>
      <name val="Helvetica"/>
    </font>
    <font>
      <sz val="8"/>
      <name val="Calibri"/>
      <family val="2"/>
      <scheme val="minor"/>
    </font>
  </fonts>
  <fills count="3">
    <fill>
      <patternFill patternType="none"/>
    </fill>
    <fill>
      <patternFill patternType="gray125"/>
    </fill>
    <fill>
      <patternFill patternType="solid">
        <fgColor theme="0"/>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indexed="64"/>
      </right>
      <top style="medium">
        <color auto="1"/>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style="medium">
        <color indexed="64"/>
      </right>
      <top style="medium">
        <color indexed="64"/>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s>
  <cellStyleXfs count="13">
    <xf numFmtId="0" fontId="0"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0" fontId="8" fillId="0" borderId="0"/>
    <xf numFmtId="0" fontId="5" fillId="0" borderId="0"/>
    <xf numFmtId="0" fontId="5" fillId="0" borderId="0"/>
    <xf numFmtId="0" fontId="8" fillId="0" borderId="0"/>
    <xf numFmtId="43" fontId="5" fillId="0" borderId="0" applyFont="0" applyFill="0" applyBorder="0" applyAlignment="0" applyProtection="0"/>
    <xf numFmtId="4" fontId="29" fillId="0" borderId="0" applyFont="0" applyFill="0" applyBorder="0" applyAlignment="0" applyProtection="0"/>
    <xf numFmtId="0" fontId="31" fillId="0" borderId="0"/>
    <xf numFmtId="0" fontId="39" fillId="0" borderId="0"/>
  </cellStyleXfs>
  <cellXfs count="1049">
    <xf numFmtId="0" fontId="0" fillId="0" borderId="0" xfId="0"/>
    <xf numFmtId="0" fontId="2" fillId="0" borderId="0" xfId="0" applyFont="1"/>
    <xf numFmtId="0" fontId="3" fillId="0" borderId="0" xfId="0" applyFont="1"/>
    <xf numFmtId="0" fontId="4" fillId="0" borderId="0" xfId="0" applyFont="1"/>
    <xf numFmtId="0" fontId="6" fillId="0" borderId="14" xfId="0" applyFont="1" applyBorder="1" applyAlignment="1">
      <alignment vertical="center" wrapText="1"/>
    </xf>
    <xf numFmtId="0" fontId="3" fillId="0" borderId="0" xfId="0" applyFont="1" applyAlignment="1">
      <alignment horizontal="center"/>
    </xf>
    <xf numFmtId="0" fontId="4" fillId="0" borderId="18" xfId="0" applyFont="1" applyBorder="1"/>
    <xf numFmtId="0" fontId="4" fillId="0" borderId="0" xfId="0" applyFont="1" applyAlignment="1">
      <alignment horizontal="left" indent="1"/>
    </xf>
    <xf numFmtId="0" fontId="6" fillId="0" borderId="22" xfId="0" applyFont="1" applyBorder="1" applyAlignment="1">
      <alignment vertical="center"/>
    </xf>
    <xf numFmtId="0" fontId="6" fillId="0" borderId="11" xfId="0" applyFont="1" applyBorder="1" applyAlignment="1">
      <alignment horizontal="left" vertical="center" indent="1"/>
    </xf>
    <xf numFmtId="0" fontId="6" fillId="0" borderId="23" xfId="0" applyFont="1" applyBorder="1" applyAlignment="1">
      <alignment horizontal="left" vertical="center" indent="1"/>
    </xf>
    <xf numFmtId="0" fontId="6" fillId="0" borderId="24" xfId="0" applyFont="1" applyBorder="1" applyAlignment="1">
      <alignment horizontal="left" vertical="center" indent="1"/>
    </xf>
    <xf numFmtId="0" fontId="7" fillId="0" borderId="18" xfId="0" applyFont="1" applyBorder="1" applyAlignment="1">
      <alignment vertical="center"/>
    </xf>
    <xf numFmtId="0" fontId="7" fillId="0" borderId="27" xfId="0" applyFont="1" applyBorder="1" applyAlignment="1">
      <alignment vertical="center"/>
    </xf>
    <xf numFmtId="1" fontId="4" fillId="0" borderId="5" xfId="0" applyNumberFormat="1" applyFont="1" applyBorder="1" applyAlignment="1">
      <alignment horizontal="right"/>
    </xf>
    <xf numFmtId="0" fontId="7" fillId="0" borderId="27" xfId="0" applyFont="1" applyBorder="1" applyAlignment="1">
      <alignment vertical="center" wrapText="1"/>
    </xf>
    <xf numFmtId="0" fontId="7" fillId="0" borderId="30" xfId="0" applyFont="1" applyBorder="1" applyAlignment="1">
      <alignment vertical="center"/>
    </xf>
    <xf numFmtId="1" fontId="4" fillId="0" borderId="0" xfId="0" applyNumberFormat="1" applyFont="1"/>
    <xf numFmtId="0" fontId="7" fillId="0" borderId="33" xfId="0" applyFont="1" applyBorder="1"/>
    <xf numFmtId="0" fontId="7" fillId="0" borderId="34" xfId="0" applyFont="1" applyBorder="1" applyAlignment="1">
      <alignment horizontal="right"/>
    </xf>
    <xf numFmtId="0" fontId="7" fillId="0" borderId="36" xfId="0" applyFont="1" applyBorder="1" applyAlignment="1">
      <alignment horizontal="right"/>
    </xf>
    <xf numFmtId="0" fontId="7" fillId="0" borderId="35" xfId="0" applyFont="1" applyBorder="1" applyAlignment="1">
      <alignment horizontal="right"/>
    </xf>
    <xf numFmtId="0" fontId="7" fillId="0" borderId="38" xfId="0" applyFont="1" applyBorder="1"/>
    <xf numFmtId="164" fontId="4" fillId="0" borderId="37" xfId="0" applyNumberFormat="1" applyFont="1" applyBorder="1"/>
    <xf numFmtId="164" fontId="4" fillId="0" borderId="0" xfId="0" applyNumberFormat="1" applyFont="1"/>
    <xf numFmtId="164" fontId="4" fillId="0" borderId="39" xfId="0" applyNumberFormat="1" applyFont="1" applyBorder="1"/>
    <xf numFmtId="0" fontId="7" fillId="0" borderId="30" xfId="0" applyFont="1" applyBorder="1"/>
    <xf numFmtId="164" fontId="4" fillId="0" borderId="40" xfId="0" applyNumberFormat="1" applyFont="1" applyBorder="1"/>
    <xf numFmtId="164" fontId="4" fillId="0" borderId="41" xfId="0" applyNumberFormat="1" applyFont="1" applyBorder="1"/>
    <xf numFmtId="164" fontId="4" fillId="2" borderId="42" xfId="0" applyNumberFormat="1" applyFont="1" applyFill="1" applyBorder="1"/>
    <xf numFmtId="0" fontId="7" fillId="0" borderId="22" xfId="0" applyFont="1" applyBorder="1"/>
    <xf numFmtId="10" fontId="4" fillId="0" borderId="34" xfId="1" applyNumberFormat="1" applyFont="1" applyFill="1" applyBorder="1"/>
    <xf numFmtId="10" fontId="4" fillId="0" borderId="36" xfId="1" applyNumberFormat="1" applyFont="1" applyFill="1" applyBorder="1"/>
    <xf numFmtId="10" fontId="4" fillId="2" borderId="35" xfId="1" applyNumberFormat="1" applyFont="1" applyFill="1" applyBorder="1"/>
    <xf numFmtId="0" fontId="7" fillId="0" borderId="0" xfId="0" applyFont="1" applyAlignment="1">
      <alignment vertical="center"/>
    </xf>
    <xf numFmtId="0" fontId="7" fillId="0" borderId="0" xfId="0" quotePrefix="1" applyFont="1" applyAlignment="1">
      <alignment vertical="center"/>
    </xf>
    <xf numFmtId="0" fontId="6" fillId="0" borderId="33" xfId="0" applyFont="1" applyBorder="1"/>
    <xf numFmtId="0" fontId="3" fillId="0" borderId="0" xfId="0" applyFont="1" applyAlignment="1">
      <alignment horizontal="left"/>
    </xf>
    <xf numFmtId="0" fontId="4"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43" xfId="0" applyFont="1" applyBorder="1" applyAlignment="1">
      <alignment horizontal="center"/>
    </xf>
    <xf numFmtId="0" fontId="4" fillId="0" borderId="8" xfId="0" applyFont="1" applyBorder="1" applyAlignment="1">
      <alignment horizontal="center"/>
    </xf>
    <xf numFmtId="3" fontId="4" fillId="0" borderId="10" xfId="0" applyNumberFormat="1" applyFont="1" applyBorder="1" applyAlignment="1">
      <alignment horizontal="center"/>
    </xf>
    <xf numFmtId="3" fontId="4" fillId="0" borderId="44" xfId="0" applyNumberFormat="1" applyFont="1" applyBorder="1" applyAlignment="1">
      <alignment horizontal="center"/>
    </xf>
    <xf numFmtId="3" fontId="4" fillId="0" borderId="39" xfId="0" applyNumberFormat="1" applyFont="1" applyBorder="1" applyAlignment="1">
      <alignment horizontal="center"/>
    </xf>
    <xf numFmtId="0" fontId="4" fillId="0" borderId="11" xfId="0" applyFont="1" applyBorder="1" applyAlignment="1">
      <alignment horizontal="center"/>
    </xf>
    <xf numFmtId="3" fontId="4" fillId="0" borderId="23" xfId="0" applyNumberFormat="1" applyFont="1" applyBorder="1" applyAlignment="1">
      <alignment horizontal="center"/>
    </xf>
    <xf numFmtId="3" fontId="4" fillId="0" borderId="24" xfId="0" applyNumberFormat="1" applyFont="1" applyBorder="1" applyAlignment="1">
      <alignment horizontal="center"/>
    </xf>
    <xf numFmtId="0" fontId="4" fillId="0" borderId="0" xfId="0" applyFont="1" applyAlignment="1">
      <alignment horizontal="left"/>
    </xf>
    <xf numFmtId="0" fontId="8" fillId="0" borderId="0" xfId="0" applyFont="1" applyAlignment="1">
      <alignment horizontal="left"/>
    </xf>
    <xf numFmtId="0" fontId="3" fillId="0" borderId="46" xfId="0" applyFont="1" applyBorder="1" applyAlignment="1">
      <alignment horizontal="center"/>
    </xf>
    <xf numFmtId="0" fontId="3" fillId="0" borderId="32" xfId="0" applyFont="1" applyBorder="1" applyAlignment="1">
      <alignment horizontal="left" wrapText="1"/>
    </xf>
    <xf numFmtId="0" fontId="3" fillId="0" borderId="48" xfId="0" applyFont="1" applyBorder="1" applyAlignment="1">
      <alignment horizontal="left" wrapText="1"/>
    </xf>
    <xf numFmtId="0" fontId="3" fillId="0" borderId="23" xfId="0" applyFont="1" applyBorder="1" applyAlignment="1">
      <alignment horizontal="center"/>
    </xf>
    <xf numFmtId="0" fontId="3" fillId="0" borderId="12" xfId="0" applyFont="1" applyBorder="1" applyAlignment="1">
      <alignment horizontal="center" wrapText="1"/>
    </xf>
    <xf numFmtId="0" fontId="3" fillId="0" borderId="49" xfId="0" applyFont="1" applyBorder="1" applyAlignment="1">
      <alignment horizontal="center" wrapText="1"/>
    </xf>
    <xf numFmtId="0" fontId="10" fillId="0" borderId="0" xfId="0" applyFont="1"/>
    <xf numFmtId="0" fontId="3" fillId="0" borderId="19" xfId="0" applyFont="1" applyBorder="1" applyAlignment="1">
      <alignment horizontal="left"/>
    </xf>
    <xf numFmtId="0" fontId="3" fillId="0" borderId="50" xfId="0" applyFont="1" applyBorder="1" applyAlignment="1">
      <alignment horizontal="left"/>
    </xf>
    <xf numFmtId="3" fontId="3" fillId="0" borderId="25" xfId="0" applyNumberFormat="1" applyFont="1" applyBorder="1"/>
    <xf numFmtId="3" fontId="3" fillId="0" borderId="2" xfId="0" applyNumberFormat="1" applyFont="1" applyBorder="1" applyAlignment="1">
      <alignment horizontal="right" wrapText="1"/>
    </xf>
    <xf numFmtId="165" fontId="3" fillId="0" borderId="3" xfId="1" applyNumberFormat="1" applyFont="1" applyFill="1" applyBorder="1" applyAlignment="1">
      <alignment horizontal="right" wrapText="1"/>
    </xf>
    <xf numFmtId="0" fontId="4" fillId="0" borderId="4" xfId="0" applyFont="1" applyBorder="1" applyAlignment="1">
      <alignment horizontal="left" vertical="top"/>
    </xf>
    <xf numFmtId="0" fontId="4" fillId="0" borderId="6" xfId="0" applyFont="1" applyBorder="1" applyAlignment="1">
      <alignment horizontal="left"/>
    </xf>
    <xf numFmtId="3" fontId="4" fillId="0" borderId="6" xfId="0" applyNumberFormat="1" applyFont="1" applyBorder="1"/>
    <xf numFmtId="3" fontId="4" fillId="0" borderId="10" xfId="0" applyNumberFormat="1" applyFont="1" applyBorder="1" applyAlignment="1">
      <alignment horizontal="right" wrapText="1"/>
    </xf>
    <xf numFmtId="165" fontId="4" fillId="0" borderId="39" xfId="1" applyNumberFormat="1" applyFont="1" applyFill="1" applyBorder="1" applyAlignment="1">
      <alignment horizontal="right" wrapText="1"/>
    </xf>
    <xf numFmtId="0" fontId="4" fillId="0" borderId="8" xfId="0" applyFont="1" applyBorder="1" applyAlignment="1">
      <alignment horizontal="left" vertical="top"/>
    </xf>
    <xf numFmtId="0" fontId="4" fillId="0" borderId="10" xfId="0" applyFont="1" applyBorder="1" applyAlignment="1">
      <alignment horizontal="left"/>
    </xf>
    <xf numFmtId="3" fontId="4" fillId="0" borderId="0" xfId="0" applyNumberFormat="1" applyFont="1"/>
    <xf numFmtId="0" fontId="4" fillId="0" borderId="9" xfId="0" applyFont="1" applyBorder="1" applyAlignment="1">
      <alignment horizontal="left" vertical="top"/>
    </xf>
    <xf numFmtId="0" fontId="4" fillId="0" borderId="51" xfId="0" applyFont="1" applyBorder="1" applyAlignment="1">
      <alignment horizontal="left"/>
    </xf>
    <xf numFmtId="3" fontId="4" fillId="0" borderId="25" xfId="0" applyNumberFormat="1" applyFont="1" applyBorder="1"/>
    <xf numFmtId="3" fontId="4" fillId="0" borderId="25" xfId="0" applyNumberFormat="1" applyFont="1" applyBorder="1" applyAlignment="1">
      <alignment horizontal="right" wrapText="1"/>
    </xf>
    <xf numFmtId="0" fontId="4" fillId="0" borderId="10" xfId="0" applyFont="1" applyBorder="1"/>
    <xf numFmtId="165" fontId="4" fillId="0" borderId="7" xfId="1" applyNumberFormat="1" applyFont="1" applyFill="1" applyBorder="1"/>
    <xf numFmtId="0" fontId="4" fillId="0" borderId="25" xfId="0" applyFont="1" applyBorder="1"/>
    <xf numFmtId="165" fontId="4" fillId="0" borderId="21" xfId="1" applyNumberFormat="1" applyFont="1" applyFill="1" applyBorder="1"/>
    <xf numFmtId="3" fontId="4" fillId="0" borderId="6" xfId="0" applyNumberFormat="1" applyFont="1" applyBorder="1" applyAlignment="1">
      <alignment horizontal="right"/>
    </xf>
    <xf numFmtId="3" fontId="4" fillId="0" borderId="10" xfId="0" applyNumberFormat="1" applyFont="1" applyBorder="1" applyAlignment="1">
      <alignment horizontal="right"/>
    </xf>
    <xf numFmtId="0" fontId="4" fillId="0" borderId="25" xfId="0" applyFont="1" applyBorder="1" applyAlignment="1">
      <alignment horizontal="left"/>
    </xf>
    <xf numFmtId="3" fontId="4" fillId="0" borderId="25" xfId="0" applyNumberFormat="1" applyFont="1" applyBorder="1" applyAlignment="1">
      <alignment horizontal="right"/>
    </xf>
    <xf numFmtId="165" fontId="4" fillId="0" borderId="21" xfId="1" applyNumberFormat="1" applyFont="1" applyFill="1" applyBorder="1" applyAlignment="1">
      <alignment horizontal="right" wrapText="1"/>
    </xf>
    <xf numFmtId="166" fontId="4" fillId="0" borderId="10" xfId="0" applyNumberFormat="1" applyFont="1" applyBorder="1" applyAlignment="1">
      <alignment horizontal="right" wrapText="1"/>
    </xf>
    <xf numFmtId="3" fontId="4" fillId="0" borderId="10" xfId="0" applyNumberFormat="1" applyFont="1" applyBorder="1"/>
    <xf numFmtId="165" fontId="4" fillId="0" borderId="39" xfId="1" applyNumberFormat="1" applyFont="1" applyFill="1" applyBorder="1"/>
    <xf numFmtId="0" fontId="4" fillId="0" borderId="0" xfId="0" quotePrefix="1" applyFont="1"/>
    <xf numFmtId="0" fontId="4" fillId="0" borderId="6" xfId="0" applyFont="1" applyBorder="1"/>
    <xf numFmtId="166" fontId="4" fillId="0" borderId="6" xfId="0" applyNumberFormat="1" applyFont="1" applyBorder="1"/>
    <xf numFmtId="0" fontId="4" fillId="0" borderId="52" xfId="0" applyFont="1" applyBorder="1"/>
    <xf numFmtId="165" fontId="4" fillId="0" borderId="42" xfId="1" applyNumberFormat="1" applyFont="1" applyFill="1" applyBorder="1"/>
    <xf numFmtId="0" fontId="4" fillId="0" borderId="53" xfId="0" applyFont="1" applyBorder="1" applyAlignment="1">
      <alignment horizontal="left"/>
    </xf>
    <xf numFmtId="0" fontId="4" fillId="0" borderId="54" xfId="0" applyFont="1" applyBorder="1"/>
    <xf numFmtId="166" fontId="4" fillId="0" borderId="10" xfId="0" applyNumberFormat="1" applyFont="1" applyBorder="1"/>
    <xf numFmtId="0" fontId="4" fillId="0" borderId="11" xfId="0" applyFont="1" applyBorder="1" applyAlignment="1">
      <alignment horizontal="left" vertical="top"/>
    </xf>
    <xf numFmtId="0" fontId="4" fillId="0" borderId="55" xfId="0" applyFont="1" applyBorder="1" applyAlignment="1">
      <alignment horizontal="left"/>
    </xf>
    <xf numFmtId="166" fontId="4" fillId="0" borderId="23" xfId="0" applyNumberFormat="1" applyFont="1" applyBorder="1"/>
    <xf numFmtId="0" fontId="4" fillId="0" borderId="48" xfId="0" applyFont="1" applyBorder="1"/>
    <xf numFmtId="165" fontId="4" fillId="0" borderId="56" xfId="1" applyNumberFormat="1" applyFont="1" applyFill="1" applyBorder="1"/>
    <xf numFmtId="166" fontId="4" fillId="0" borderId="0" xfId="0" applyNumberFormat="1" applyFont="1"/>
    <xf numFmtId="165" fontId="4" fillId="0" borderId="0" xfId="1" applyNumberFormat="1" applyFont="1" applyFill="1" applyBorder="1"/>
    <xf numFmtId="0" fontId="8" fillId="0" borderId="0" xfId="0" applyFont="1"/>
    <xf numFmtId="0" fontId="4" fillId="0" borderId="57" xfId="0" applyFont="1" applyBorder="1" applyAlignment="1">
      <alignment horizontal="left"/>
    </xf>
    <xf numFmtId="166" fontId="4" fillId="0" borderId="0" xfId="0" applyNumberFormat="1" applyFont="1" applyBorder="1"/>
    <xf numFmtId="0" fontId="4" fillId="0" borderId="23" xfId="0" applyFont="1" applyBorder="1"/>
    <xf numFmtId="0" fontId="3" fillId="0" borderId="15" xfId="0" applyFont="1" applyBorder="1" applyAlignment="1">
      <alignment horizontal="left"/>
    </xf>
    <xf numFmtId="0" fontId="3" fillId="0" borderId="45" xfId="0" applyFont="1" applyBorder="1" applyAlignment="1">
      <alignment horizontal="left"/>
    </xf>
    <xf numFmtId="0" fontId="3" fillId="0" borderId="32" xfId="0" applyFont="1" applyBorder="1" applyAlignment="1">
      <alignment horizontal="left"/>
    </xf>
    <xf numFmtId="0" fontId="3" fillId="0" borderId="48" xfId="0" applyFont="1" applyBorder="1" applyAlignment="1">
      <alignment horizontal="left"/>
    </xf>
    <xf numFmtId="0" fontId="3" fillId="0" borderId="37" xfId="0" applyFont="1" applyBorder="1" applyAlignment="1">
      <alignment horizontal="left"/>
    </xf>
    <xf numFmtId="3" fontId="3" fillId="0" borderId="25" xfId="0" applyNumberFormat="1" applyFont="1" applyBorder="1" applyAlignment="1">
      <alignment horizontal="right" wrapText="1"/>
    </xf>
    <xf numFmtId="0" fontId="4" fillId="0" borderId="52" xfId="0" applyFont="1" applyBorder="1" applyAlignment="1">
      <alignment horizontal="left"/>
    </xf>
    <xf numFmtId="3" fontId="4" fillId="0" borderId="6" xfId="0" applyNumberFormat="1" applyFont="1" applyBorder="1" applyAlignment="1">
      <alignment horizontal="right" wrapText="1"/>
    </xf>
    <xf numFmtId="0" fontId="4" fillId="0" borderId="6" xfId="0" applyFont="1" applyBorder="1" applyAlignment="1">
      <alignment horizontal="right" wrapText="1"/>
    </xf>
    <xf numFmtId="0" fontId="4" fillId="0" borderId="10" xfId="0" applyFont="1" applyBorder="1" applyAlignment="1">
      <alignment horizontal="right" wrapText="1"/>
    </xf>
    <xf numFmtId="0" fontId="4" fillId="0" borderId="25" xfId="0" applyFont="1" applyBorder="1" applyAlignment="1">
      <alignment horizontal="right" wrapText="1"/>
    </xf>
    <xf numFmtId="3" fontId="4" fillId="0" borderId="10" xfId="0" applyNumberFormat="1" applyFont="1" applyBorder="1" applyAlignment="1">
      <alignment horizontal="center" wrapText="1"/>
    </xf>
    <xf numFmtId="165" fontId="4" fillId="0" borderId="7" xfId="1" applyNumberFormat="1" applyFont="1" applyFill="1" applyBorder="1" applyAlignment="1">
      <alignment horizontal="center" wrapText="1"/>
    </xf>
    <xf numFmtId="165" fontId="4" fillId="0" borderId="39" xfId="1" applyNumberFormat="1" applyFont="1" applyFill="1" applyBorder="1" applyAlignment="1">
      <alignment horizontal="center" wrapText="1"/>
    </xf>
    <xf numFmtId="0" fontId="4" fillId="0" borderId="52" xfId="0" applyFont="1" applyBorder="1" applyAlignment="1">
      <alignment horizontal="center" wrapText="1"/>
    </xf>
    <xf numFmtId="165" fontId="4" fillId="0" borderId="42" xfId="1" applyNumberFormat="1" applyFont="1" applyFill="1" applyBorder="1" applyAlignment="1">
      <alignment horizontal="center" wrapText="1"/>
    </xf>
    <xf numFmtId="0" fontId="4" fillId="0" borderId="54" xfId="0" applyFont="1" applyBorder="1" applyAlignment="1">
      <alignment horizontal="center" wrapText="1"/>
    </xf>
    <xf numFmtId="0" fontId="4" fillId="0" borderId="48" xfId="0" applyFont="1" applyBorder="1" applyAlignment="1">
      <alignment horizontal="center" wrapText="1"/>
    </xf>
    <xf numFmtId="165" fontId="4" fillId="0" borderId="56" xfId="1" applyNumberFormat="1" applyFont="1" applyFill="1" applyBorder="1" applyAlignment="1">
      <alignment horizontal="center" wrapText="1"/>
    </xf>
    <xf numFmtId="166" fontId="0" fillId="0" borderId="0" xfId="0" applyNumberFormat="1"/>
    <xf numFmtId="0" fontId="7" fillId="0" borderId="0" xfId="0" applyFont="1"/>
    <xf numFmtId="167" fontId="4" fillId="0" borderId="13" xfId="3" applyNumberFormat="1" applyFont="1" applyFill="1" applyBorder="1" applyAlignment="1">
      <alignment horizontal="left" indent="1"/>
    </xf>
    <xf numFmtId="167" fontId="4" fillId="0" borderId="12" xfId="3" applyNumberFormat="1" applyFont="1" applyFill="1" applyBorder="1" applyAlignment="1">
      <alignment horizontal="left" indent="1"/>
    </xf>
    <xf numFmtId="0" fontId="4" fillId="0" borderId="31" xfId="0" applyFont="1" applyBorder="1" applyAlignment="1">
      <alignment horizontal="left" indent="1"/>
    </xf>
    <xf numFmtId="167" fontId="4" fillId="0" borderId="29" xfId="3" applyNumberFormat="1" applyFont="1" applyFill="1" applyBorder="1" applyAlignment="1">
      <alignment horizontal="left" indent="1"/>
    </xf>
    <xf numFmtId="167" fontId="4" fillId="0" borderId="5" xfId="3" applyNumberFormat="1" applyFont="1" applyFill="1" applyBorder="1" applyAlignment="1">
      <alignment horizontal="left" indent="1"/>
    </xf>
    <xf numFmtId="0" fontId="4" fillId="0" borderId="28" xfId="0" applyFont="1" applyBorder="1" applyAlignment="1">
      <alignment horizontal="left" indent="1"/>
    </xf>
    <xf numFmtId="0" fontId="3" fillId="0" borderId="43" xfId="0" applyFont="1" applyBorder="1" applyAlignment="1">
      <alignment vertical="top" wrapText="1"/>
    </xf>
    <xf numFmtId="0" fontId="3" fillId="0" borderId="2" xfId="0" applyFont="1" applyBorder="1" applyAlignment="1">
      <alignment vertical="top" wrapText="1"/>
    </xf>
    <xf numFmtId="0" fontId="3" fillId="0" borderId="1" xfId="0" applyFont="1" applyBorder="1" applyAlignment="1">
      <alignment vertical="top" wrapText="1"/>
    </xf>
    <xf numFmtId="0" fontId="13" fillId="0" borderId="0" xfId="0" applyFont="1"/>
    <xf numFmtId="0" fontId="4" fillId="0" borderId="37" xfId="0" applyFont="1" applyBorder="1"/>
    <xf numFmtId="3" fontId="4" fillId="0" borderId="58" xfId="0" applyNumberFormat="1" applyFont="1" applyBorder="1"/>
    <xf numFmtId="3" fontId="4" fillId="0" borderId="59" xfId="0" applyNumberFormat="1" applyFont="1" applyBorder="1"/>
    <xf numFmtId="3" fontId="4" fillId="0" borderId="12" xfId="0" applyNumberFormat="1" applyFont="1" applyBorder="1"/>
    <xf numFmtId="0" fontId="4" fillId="0" borderId="31" xfId="0" applyFont="1" applyBorder="1" applyAlignment="1">
      <alignment horizontal="left"/>
    </xf>
    <xf numFmtId="0" fontId="4" fillId="0" borderId="39" xfId="0" applyFont="1" applyBorder="1"/>
    <xf numFmtId="3" fontId="4" fillId="0" borderId="7" xfId="0" applyNumberFormat="1" applyFont="1" applyBorder="1"/>
    <xf numFmtId="0" fontId="4" fillId="0" borderId="4" xfId="0" applyFont="1" applyBorder="1" applyAlignment="1">
      <alignment horizontal="left"/>
    </xf>
    <xf numFmtId="3" fontId="4" fillId="0" borderId="29" xfId="0" applyNumberFormat="1" applyFont="1" applyBorder="1"/>
    <xf numFmtId="3" fontId="4" fillId="0" borderId="5" xfId="0" applyNumberFormat="1" applyFont="1" applyBorder="1"/>
    <xf numFmtId="0" fontId="4" fillId="0" borderId="28" xfId="0" applyFont="1" applyBorder="1" applyAlignment="1">
      <alignment horizontal="left"/>
    </xf>
    <xf numFmtId="0" fontId="4" fillId="2" borderId="13" xfId="0" applyFont="1" applyFill="1" applyBorder="1" applyAlignment="1">
      <alignment horizontal="center" wrapText="1"/>
    </xf>
    <xf numFmtId="0" fontId="4" fillId="2" borderId="12" xfId="0" applyFont="1" applyFill="1" applyBorder="1" applyAlignment="1">
      <alignment horizontal="center" wrapText="1"/>
    </xf>
    <xf numFmtId="0" fontId="3" fillId="2" borderId="28" xfId="0" applyFont="1" applyFill="1" applyBorder="1" applyAlignment="1">
      <alignment wrapText="1"/>
    </xf>
    <xf numFmtId="0" fontId="3" fillId="2" borderId="29" xfId="0" applyFont="1" applyFill="1" applyBorder="1" applyAlignment="1">
      <alignment horizontal="left" wrapText="1" indent="1"/>
    </xf>
    <xf numFmtId="0" fontId="3" fillId="2" borderId="5" xfId="0" applyFont="1" applyFill="1" applyBorder="1" applyAlignment="1">
      <alignment horizontal="left" wrapText="1" indent="1"/>
    </xf>
    <xf numFmtId="0" fontId="3" fillId="2" borderId="1" xfId="0" applyFont="1" applyFill="1" applyBorder="1" applyAlignment="1">
      <alignment wrapText="1"/>
    </xf>
    <xf numFmtId="0" fontId="14" fillId="0" borderId="0" xfId="0" applyFont="1"/>
    <xf numFmtId="165" fontId="4" fillId="0" borderId="12" xfId="1" applyNumberFormat="1" applyFont="1" applyBorder="1"/>
    <xf numFmtId="165" fontId="4" fillId="0" borderId="5" xfId="1" applyNumberFormat="1" applyFont="1" applyBorder="1"/>
    <xf numFmtId="0" fontId="3" fillId="0" borderId="11" xfId="0" applyFont="1" applyBorder="1" applyAlignment="1">
      <alignment horizontal="left"/>
    </xf>
    <xf numFmtId="165" fontId="4" fillId="0" borderId="29" xfId="1" applyNumberFormat="1" applyFont="1" applyBorder="1"/>
    <xf numFmtId="0" fontId="3" fillId="0" borderId="28" xfId="0" applyFont="1" applyBorder="1" applyAlignment="1">
      <alignment horizontal="left"/>
    </xf>
    <xf numFmtId="0" fontId="3" fillId="0" borderId="43" xfId="0" applyFont="1" applyBorder="1" applyAlignment="1">
      <alignment horizontal="right"/>
    </xf>
    <xf numFmtId="0" fontId="3" fillId="0" borderId="2" xfId="0" applyFont="1" applyBorder="1" applyAlignment="1">
      <alignment horizontal="right"/>
    </xf>
    <xf numFmtId="1" fontId="3" fillId="0" borderId="2" xfId="0" applyNumberFormat="1" applyFont="1" applyBorder="1" applyAlignment="1">
      <alignment horizontal="right"/>
    </xf>
    <xf numFmtId="0" fontId="3" fillId="0" borderId="61" xfId="0" applyFont="1" applyBorder="1"/>
    <xf numFmtId="0" fontId="3" fillId="0" borderId="1" xfId="0" applyFont="1" applyBorder="1"/>
    <xf numFmtId="0" fontId="3" fillId="0" borderId="0" xfId="0" applyFont="1" applyAlignment="1">
      <alignment vertical="top"/>
    </xf>
    <xf numFmtId="0" fontId="15" fillId="0" borderId="0" xfId="0" applyFont="1"/>
    <xf numFmtId="166" fontId="4" fillId="0" borderId="13" xfId="0" applyNumberFormat="1" applyFont="1" applyBorder="1" applyAlignment="1">
      <alignment horizontal="right"/>
    </xf>
    <xf numFmtId="166" fontId="4" fillId="0" borderId="12" xfId="0" applyNumberFormat="1" applyFont="1" applyBorder="1" applyAlignment="1">
      <alignment horizontal="right"/>
    </xf>
    <xf numFmtId="166" fontId="4" fillId="0" borderId="12" xfId="0" applyNumberFormat="1" applyFont="1" applyBorder="1"/>
    <xf numFmtId="166" fontId="4" fillId="0" borderId="31" xfId="0" applyNumberFormat="1" applyFont="1" applyBorder="1"/>
    <xf numFmtId="168" fontId="4" fillId="0" borderId="13" xfId="2" applyNumberFormat="1" applyFont="1" applyBorder="1" applyAlignment="1"/>
    <xf numFmtId="168" fontId="4" fillId="0" borderId="12" xfId="2" applyNumberFormat="1" applyFont="1" applyBorder="1" applyAlignment="1"/>
    <xf numFmtId="168" fontId="4" fillId="0" borderId="58" xfId="2" applyNumberFormat="1" applyFont="1" applyBorder="1" applyAlignment="1"/>
    <xf numFmtId="168" fontId="4" fillId="0" borderId="59" xfId="2" applyNumberFormat="1" applyFont="1" applyFill="1" applyBorder="1" applyAlignment="1"/>
    <xf numFmtId="168" fontId="4" fillId="0" borderId="59" xfId="2" applyNumberFormat="1" applyFont="1" applyBorder="1" applyAlignment="1"/>
    <xf numFmtId="168" fontId="4" fillId="0" borderId="31" xfId="2" applyNumberFormat="1" applyFont="1" applyBorder="1" applyAlignment="1"/>
    <xf numFmtId="168" fontId="7" fillId="0" borderId="55" xfId="2" applyNumberFormat="1" applyFont="1" applyBorder="1" applyAlignment="1">
      <alignment horizontal="right"/>
    </xf>
    <xf numFmtId="0" fontId="4" fillId="2" borderId="12" xfId="0" applyFont="1" applyFill="1" applyBorder="1" applyAlignment="1">
      <alignment vertical="top" wrapText="1"/>
    </xf>
    <xf numFmtId="166" fontId="4" fillId="0" borderId="29" xfId="0" applyNumberFormat="1" applyFont="1" applyBorder="1" applyAlignment="1">
      <alignment horizontal="right"/>
    </xf>
    <xf numFmtId="166" fontId="4" fillId="0" borderId="5" xfId="0" applyNumberFormat="1" applyFont="1" applyBorder="1" applyAlignment="1">
      <alignment horizontal="right"/>
    </xf>
    <xf numFmtId="166" fontId="4" fillId="0" borderId="5" xfId="0" applyNumberFormat="1" applyFont="1" applyBorder="1"/>
    <xf numFmtId="166" fontId="4" fillId="0" borderId="28" xfId="0" applyNumberFormat="1" applyFont="1" applyBorder="1"/>
    <xf numFmtId="168" fontId="4" fillId="0" borderId="29" xfId="2" applyNumberFormat="1" applyFont="1" applyBorder="1" applyAlignment="1"/>
    <xf numFmtId="168" fontId="4" fillId="0" borderId="5" xfId="2" applyNumberFormat="1" applyFont="1" applyBorder="1" applyAlignment="1"/>
    <xf numFmtId="168" fontId="4" fillId="0" borderId="62" xfId="2" applyNumberFormat="1" applyFont="1" applyBorder="1" applyAlignment="1"/>
    <xf numFmtId="168" fontId="4" fillId="0" borderId="60" xfId="2" applyNumberFormat="1" applyFont="1" applyFill="1" applyBorder="1" applyAlignment="1"/>
    <xf numFmtId="168" fontId="4" fillId="0" borderId="60" xfId="2" applyNumberFormat="1" applyFont="1" applyBorder="1" applyAlignment="1"/>
    <xf numFmtId="168" fontId="4" fillId="0" borderId="28" xfId="2" applyNumberFormat="1" applyFont="1" applyBorder="1" applyAlignment="1"/>
    <xf numFmtId="168" fontId="7" fillId="0" borderId="63" xfId="2" applyNumberFormat="1" applyFont="1" applyBorder="1" applyAlignment="1">
      <alignment horizontal="right"/>
    </xf>
    <xf numFmtId="0" fontId="4" fillId="2" borderId="5" xfId="0" applyFont="1" applyFill="1" applyBorder="1" applyAlignment="1">
      <alignment vertical="top" wrapText="1"/>
    </xf>
    <xf numFmtId="168" fontId="4" fillId="0" borderId="44" xfId="2" applyNumberFormat="1" applyFont="1" applyBorder="1" applyAlignment="1"/>
    <xf numFmtId="168" fontId="4" fillId="0" borderId="10" xfId="2" applyNumberFormat="1" applyFont="1" applyBorder="1" applyAlignment="1"/>
    <xf numFmtId="168" fontId="4" fillId="0" borderId="0" xfId="2" applyNumberFormat="1" applyFont="1" applyBorder="1" applyAlignment="1"/>
    <xf numFmtId="168" fontId="4" fillId="0" borderId="54" xfId="2" applyNumberFormat="1" applyFont="1" applyFill="1" applyBorder="1" applyAlignment="1"/>
    <xf numFmtId="168" fontId="4" fillId="0" borderId="54" xfId="2" applyNumberFormat="1" applyFont="1" applyBorder="1" applyAlignment="1"/>
    <xf numFmtId="168" fontId="4" fillId="0" borderId="8" xfId="2" applyNumberFormat="1" applyFont="1" applyBorder="1" applyAlignment="1"/>
    <xf numFmtId="168" fontId="4" fillId="0" borderId="26" xfId="2" applyNumberFormat="1" applyFont="1" applyBorder="1" applyAlignment="1"/>
    <xf numFmtId="168" fontId="4" fillId="0" borderId="25" xfId="2" applyNumberFormat="1" applyFont="1" applyBorder="1" applyAlignment="1"/>
    <xf numFmtId="168" fontId="4" fillId="0" borderId="20" xfId="2" applyNumberFormat="1" applyFont="1" applyBorder="1" applyAlignment="1"/>
    <xf numFmtId="168" fontId="4" fillId="0" borderId="50" xfId="2" applyNumberFormat="1" applyFont="1" applyFill="1" applyBorder="1" applyAlignment="1"/>
    <xf numFmtId="168" fontId="4" fillId="0" borderId="50" xfId="2" applyNumberFormat="1" applyFont="1" applyBorder="1" applyAlignment="1"/>
    <xf numFmtId="168" fontId="4" fillId="0" borderId="9" xfId="2" applyNumberFormat="1" applyFont="1" applyBorder="1" applyAlignment="1"/>
    <xf numFmtId="168" fontId="7" fillId="0" borderId="57" xfId="2" applyNumberFormat="1" applyFont="1" applyBorder="1" applyAlignment="1">
      <alignment horizontal="right"/>
    </xf>
    <xf numFmtId="166" fontId="4" fillId="0" borderId="64" xfId="0" applyNumberFormat="1" applyFont="1" applyBorder="1" applyAlignment="1">
      <alignment horizontal="right"/>
    </xf>
    <xf numFmtId="166" fontId="4" fillId="0" borderId="46" xfId="0" applyNumberFormat="1" applyFont="1" applyBorder="1" applyAlignment="1">
      <alignment horizontal="right"/>
    </xf>
    <xf numFmtId="166" fontId="4" fillId="0" borderId="46" xfId="0" applyNumberFormat="1" applyFont="1" applyBorder="1"/>
    <xf numFmtId="166" fontId="4" fillId="0" borderId="65" xfId="0" applyNumberFormat="1" applyFont="1" applyBorder="1"/>
    <xf numFmtId="168" fontId="7" fillId="0" borderId="51" xfId="2" applyNumberFormat="1" applyFont="1" applyBorder="1" applyAlignment="1">
      <alignment horizontal="right"/>
    </xf>
    <xf numFmtId="0" fontId="4" fillId="2" borderId="25" xfId="0" applyFont="1" applyFill="1" applyBorder="1" applyAlignment="1">
      <alignment vertical="top" wrapText="1"/>
    </xf>
    <xf numFmtId="0" fontId="3" fillId="0" borderId="66" xfId="0" applyFont="1" applyBorder="1" applyAlignment="1">
      <alignment horizontal="right" wrapText="1"/>
    </xf>
    <xf numFmtId="0" fontId="3" fillId="0" borderId="67" xfId="0" applyFont="1" applyBorder="1" applyAlignment="1">
      <alignment horizontal="right" wrapText="1"/>
    </xf>
    <xf numFmtId="0" fontId="3" fillId="0" borderId="68" xfId="0" applyFont="1" applyBorder="1" applyAlignment="1">
      <alignment horizontal="right" wrapText="1"/>
    </xf>
    <xf numFmtId="0" fontId="3" fillId="0" borderId="69" xfId="0" applyFont="1" applyBorder="1" applyAlignment="1">
      <alignment horizontal="right" wrapText="1"/>
    </xf>
    <xf numFmtId="168" fontId="4" fillId="0" borderId="0" xfId="0" applyNumberFormat="1" applyFont="1"/>
    <xf numFmtId="0" fontId="17" fillId="0" borderId="0" xfId="0" applyFont="1"/>
    <xf numFmtId="0" fontId="16" fillId="0" borderId="0" xfId="0" applyFont="1"/>
    <xf numFmtId="168" fontId="4" fillId="0" borderId="13" xfId="2" applyNumberFormat="1" applyFont="1" applyFill="1" applyBorder="1"/>
    <xf numFmtId="0" fontId="4" fillId="0" borderId="12" xfId="0" applyFont="1" applyBorder="1"/>
    <xf numFmtId="168" fontId="4" fillId="0" borderId="59" xfId="2" applyNumberFormat="1" applyFont="1" applyFill="1" applyBorder="1"/>
    <xf numFmtId="168" fontId="4" fillId="0" borderId="31" xfId="2" applyNumberFormat="1" applyFont="1" applyFill="1" applyBorder="1"/>
    <xf numFmtId="0" fontId="4" fillId="0" borderId="70" xfId="0" applyFont="1" applyBorder="1"/>
    <xf numFmtId="168" fontId="4" fillId="0" borderId="29" xfId="2" applyNumberFormat="1" applyFont="1" applyFill="1" applyBorder="1"/>
    <xf numFmtId="0" fontId="4" fillId="0" borderId="5" xfId="0" applyFont="1" applyBorder="1"/>
    <xf numFmtId="168" fontId="4" fillId="0" borderId="60" xfId="2" applyNumberFormat="1" applyFont="1" applyFill="1" applyBorder="1"/>
    <xf numFmtId="168" fontId="4" fillId="0" borderId="28" xfId="2" applyNumberFormat="1" applyFont="1" applyFill="1" applyBorder="1"/>
    <xf numFmtId="0" fontId="4" fillId="0" borderId="71" xfId="0" applyFont="1" applyBorder="1"/>
    <xf numFmtId="0" fontId="4" fillId="0" borderId="29" xfId="0" applyFont="1" applyBorder="1" applyAlignment="1">
      <alignment horizontal="right" wrapText="1"/>
    </xf>
    <xf numFmtId="0" fontId="4" fillId="0" borderId="5" xfId="0" applyFont="1" applyBorder="1" applyAlignment="1">
      <alignment horizontal="right" wrapText="1"/>
    </xf>
    <xf numFmtId="0" fontId="4" fillId="0" borderId="60" xfId="0" applyFont="1" applyBorder="1" applyAlignment="1">
      <alignment horizontal="right" wrapText="1"/>
    </xf>
    <xf numFmtId="0" fontId="4" fillId="0" borderId="28" xfId="0" applyFont="1" applyBorder="1" applyAlignment="1">
      <alignment horizontal="right" wrapText="1"/>
    </xf>
    <xf numFmtId="0" fontId="3" fillId="0" borderId="71" xfId="0" applyFont="1" applyBorder="1" applyAlignment="1">
      <alignment horizontal="left" wrapText="1"/>
    </xf>
    <xf numFmtId="0" fontId="3" fillId="0" borderId="29" xfId="0" applyFont="1" applyBorder="1" applyAlignment="1">
      <alignment horizontal="right" wrapText="1"/>
    </xf>
    <xf numFmtId="0" fontId="3" fillId="0" borderId="5" xfId="0" applyFont="1" applyBorder="1" applyAlignment="1">
      <alignment horizontal="right" wrapText="1"/>
    </xf>
    <xf numFmtId="0" fontId="3" fillId="0" borderId="60" xfId="0" applyFont="1" applyBorder="1" applyAlignment="1">
      <alignment horizontal="right" wrapText="1"/>
    </xf>
    <xf numFmtId="0" fontId="3" fillId="0" borderId="28" xfId="0" applyFont="1" applyBorder="1" applyAlignment="1">
      <alignment horizontal="right" wrapText="1"/>
    </xf>
    <xf numFmtId="0" fontId="3" fillId="0" borderId="71" xfId="0" applyFont="1" applyBorder="1" applyAlignment="1">
      <alignment horizontal="right" wrapText="1"/>
    </xf>
    <xf numFmtId="0" fontId="3" fillId="0" borderId="72" xfId="0" applyFont="1" applyBorder="1" applyAlignment="1">
      <alignment horizontal="right" wrapText="1"/>
    </xf>
    <xf numFmtId="0" fontId="9" fillId="0" borderId="0" xfId="0" applyFont="1"/>
    <xf numFmtId="165" fontId="4" fillId="0" borderId="0" xfId="0" applyNumberFormat="1" applyFont="1"/>
    <xf numFmtId="166" fontId="4" fillId="0" borderId="0" xfId="0" applyNumberFormat="1" applyFont="1" applyAlignment="1">
      <alignment horizontal="right"/>
    </xf>
    <xf numFmtId="165" fontId="4" fillId="0" borderId="0" xfId="1" applyNumberFormat="1" applyFont="1" applyFill="1" applyBorder="1" applyAlignment="1"/>
    <xf numFmtId="168" fontId="4" fillId="0" borderId="0" xfId="2" applyNumberFormat="1" applyFont="1" applyFill="1" applyBorder="1" applyAlignment="1">
      <alignment horizontal="right"/>
    </xf>
    <xf numFmtId="0" fontId="8" fillId="0" borderId="0" xfId="0" applyFont="1" applyAlignment="1">
      <alignment vertical="top"/>
    </xf>
    <xf numFmtId="3" fontId="4" fillId="0" borderId="13" xfId="0" applyNumberFormat="1" applyFont="1" applyBorder="1"/>
    <xf numFmtId="165" fontId="4" fillId="0" borderId="73" xfId="1" applyNumberFormat="1" applyFont="1" applyFill="1" applyBorder="1" applyAlignment="1"/>
    <xf numFmtId="168" fontId="4" fillId="0" borderId="12" xfId="2" applyNumberFormat="1" applyFont="1" applyFill="1" applyBorder="1" applyAlignment="1">
      <alignment horizontal="right"/>
    </xf>
    <xf numFmtId="3" fontId="4" fillId="0" borderId="60" xfId="0" applyNumberFormat="1" applyFont="1" applyBorder="1"/>
    <xf numFmtId="166" fontId="4" fillId="0" borderId="29" xfId="0" applyNumberFormat="1" applyFont="1" applyBorder="1"/>
    <xf numFmtId="165" fontId="4" fillId="0" borderId="63" xfId="1" applyNumberFormat="1" applyFont="1" applyFill="1" applyBorder="1" applyAlignment="1"/>
    <xf numFmtId="168" fontId="4" fillId="0" borderId="5" xfId="2" applyNumberFormat="1" applyFont="1" applyFill="1" applyBorder="1" applyAlignment="1">
      <alignment horizontal="right"/>
    </xf>
    <xf numFmtId="3" fontId="4" fillId="0" borderId="26" xfId="0" applyNumberFormat="1" applyFont="1" applyBorder="1"/>
    <xf numFmtId="3" fontId="4" fillId="0" borderId="50" xfId="0" applyNumberFormat="1" applyFont="1" applyBorder="1"/>
    <xf numFmtId="0" fontId="4" fillId="0" borderId="26" xfId="0" applyFont="1" applyBorder="1"/>
    <xf numFmtId="0" fontId="4" fillId="0" borderId="9" xfId="0" applyFont="1" applyBorder="1"/>
    <xf numFmtId="0" fontId="4" fillId="0" borderId="51" xfId="0" applyFont="1" applyBorder="1"/>
    <xf numFmtId="168" fontId="4" fillId="0" borderId="25" xfId="2" applyNumberFormat="1" applyFont="1" applyFill="1" applyBorder="1" applyAlignment="1">
      <alignment horizontal="right"/>
    </xf>
    <xf numFmtId="0" fontId="3" fillId="0" borderId="9" xfId="0" applyFont="1" applyBorder="1"/>
    <xf numFmtId="3" fontId="4" fillId="0" borderId="44" xfId="0" applyNumberFormat="1" applyFont="1" applyBorder="1"/>
    <xf numFmtId="3" fontId="4" fillId="0" borderId="54" xfId="0" applyNumberFormat="1" applyFont="1" applyBorder="1"/>
    <xf numFmtId="0" fontId="4" fillId="0" borderId="7" xfId="0" applyFont="1" applyBorder="1"/>
    <xf numFmtId="0" fontId="4" fillId="0" borderId="4" xfId="0" applyFont="1" applyBorder="1"/>
    <xf numFmtId="0" fontId="4" fillId="0" borderId="57" xfId="0" applyFont="1" applyBorder="1"/>
    <xf numFmtId="168" fontId="4" fillId="0" borderId="6" xfId="2" applyNumberFormat="1" applyFont="1" applyFill="1" applyBorder="1" applyAlignment="1">
      <alignment horizontal="right"/>
    </xf>
    <xf numFmtId="169" fontId="4" fillId="0" borderId="0" xfId="0" applyNumberFormat="1" applyFont="1"/>
    <xf numFmtId="3" fontId="18" fillId="0" borderId="44" xfId="0" applyNumberFormat="1" applyFont="1" applyBorder="1"/>
    <xf numFmtId="3" fontId="18" fillId="0" borderId="10" xfId="0" applyNumberFormat="1" applyFont="1" applyBorder="1"/>
    <xf numFmtId="3" fontId="18" fillId="0" borderId="8" xfId="0" applyNumberFormat="1" applyFont="1" applyBorder="1"/>
    <xf numFmtId="0" fontId="4" fillId="0" borderId="28" xfId="0" quotePrefix="1" applyFont="1" applyBorder="1" applyAlignment="1">
      <alignment horizontal="left"/>
    </xf>
    <xf numFmtId="3" fontId="4" fillId="0" borderId="44" xfId="0" applyNumberFormat="1" applyFont="1" applyBorder="1" applyAlignment="1">
      <alignment horizontal="left" vertical="center"/>
    </xf>
    <xf numFmtId="3" fontId="4" fillId="0" borderId="10" xfId="0" applyNumberFormat="1" applyFont="1" applyBorder="1" applyAlignment="1">
      <alignment horizontal="left" vertical="center"/>
    </xf>
    <xf numFmtId="3" fontId="4" fillId="0" borderId="54" xfId="0" applyNumberFormat="1" applyFont="1" applyBorder="1" applyAlignment="1">
      <alignment horizontal="left" vertical="center"/>
    </xf>
    <xf numFmtId="0" fontId="4" fillId="0" borderId="26" xfId="0" applyFont="1" applyBorder="1" applyAlignment="1">
      <alignment horizontal="left" vertical="center"/>
    </xf>
    <xf numFmtId="0" fontId="4" fillId="0" borderId="25" xfId="0" applyFont="1" applyBorder="1" applyAlignment="1">
      <alignment horizontal="left" vertical="center"/>
    </xf>
    <xf numFmtId="0" fontId="4" fillId="0" borderId="9" xfId="0" applyFont="1" applyBorder="1" applyAlignment="1">
      <alignment horizontal="left" vertical="center"/>
    </xf>
    <xf numFmtId="0" fontId="4" fillId="0" borderId="51" xfId="0" applyFont="1" applyBorder="1" applyAlignment="1">
      <alignment horizontal="left" vertical="center"/>
    </xf>
    <xf numFmtId="168" fontId="4" fillId="0" borderId="25" xfId="2" applyNumberFormat="1" applyFont="1" applyFill="1" applyBorder="1" applyAlignment="1">
      <alignment horizontal="right" vertical="center"/>
    </xf>
    <xf numFmtId="0" fontId="3" fillId="0" borderId="9" xfId="0" applyFont="1" applyBorder="1" applyAlignment="1">
      <alignment horizontal="left" vertical="center"/>
    </xf>
    <xf numFmtId="3" fontId="4" fillId="0" borderId="52" xfId="0" applyNumberFormat="1" applyFont="1" applyBorder="1"/>
    <xf numFmtId="0" fontId="4" fillId="0" borderId="63" xfId="0" applyFont="1" applyBorder="1"/>
    <xf numFmtId="166" fontId="4" fillId="0" borderId="7" xfId="0" applyNumberFormat="1" applyFont="1" applyBorder="1"/>
    <xf numFmtId="166" fontId="4" fillId="0" borderId="4" xfId="0" applyNumberFormat="1" applyFont="1" applyBorder="1"/>
    <xf numFmtId="9" fontId="4" fillId="0" borderId="63" xfId="1" applyFont="1" applyFill="1" applyBorder="1" applyAlignment="1"/>
    <xf numFmtId="0" fontId="3" fillId="0" borderId="63" xfId="0" applyFont="1" applyBorder="1" applyAlignment="1">
      <alignment horizontal="right" wrapText="1"/>
    </xf>
    <xf numFmtId="0" fontId="3" fillId="0" borderId="47" xfId="0" applyFont="1" applyBorder="1" applyAlignment="1">
      <alignment horizontal="right"/>
    </xf>
    <xf numFmtId="0" fontId="4" fillId="0" borderId="1" xfId="0" applyFont="1" applyBorder="1" applyAlignment="1">
      <alignment horizontal="left"/>
    </xf>
    <xf numFmtId="166" fontId="4" fillId="0" borderId="13" xfId="0" applyNumberFormat="1" applyFont="1" applyBorder="1" applyAlignment="1">
      <alignment horizontal="center"/>
    </xf>
    <xf numFmtId="166" fontId="4" fillId="0" borderId="12" xfId="0" applyNumberFormat="1" applyFont="1" applyBorder="1" applyAlignment="1">
      <alignment horizontal="center"/>
    </xf>
    <xf numFmtId="166" fontId="4" fillId="0" borderId="31" xfId="0" applyNumberFormat="1" applyFont="1" applyBorder="1" applyAlignment="1">
      <alignment horizontal="center"/>
    </xf>
    <xf numFmtId="166" fontId="4" fillId="0" borderId="59" xfId="0" applyNumberFormat="1" applyFont="1" applyBorder="1" applyAlignment="1">
      <alignment horizontal="center"/>
    </xf>
    <xf numFmtId="0" fontId="4" fillId="0" borderId="70" xfId="0" applyFont="1" applyBorder="1" applyAlignment="1">
      <alignment horizontal="left"/>
    </xf>
    <xf numFmtId="166" fontId="4" fillId="0" borderId="29" xfId="0" applyNumberFormat="1" applyFont="1" applyBorder="1" applyAlignment="1">
      <alignment horizontal="center"/>
    </xf>
    <xf numFmtId="166" fontId="4" fillId="0" borderId="5" xfId="0" applyNumberFormat="1" applyFont="1" applyBorder="1" applyAlignment="1">
      <alignment horizontal="center"/>
    </xf>
    <xf numFmtId="166" fontId="4" fillId="0" borderId="28" xfId="0" applyNumberFormat="1" applyFont="1" applyBorder="1" applyAlignment="1">
      <alignment horizontal="center"/>
    </xf>
    <xf numFmtId="166" fontId="4" fillId="0" borderId="60" xfId="0" applyNumberFormat="1" applyFont="1" applyBorder="1" applyAlignment="1">
      <alignment horizontal="center"/>
    </xf>
    <xf numFmtId="0" fontId="4" fillId="0" borderId="71" xfId="0" applyFont="1" applyBorder="1" applyAlignment="1">
      <alignment horizontal="left"/>
    </xf>
    <xf numFmtId="0" fontId="3" fillId="0" borderId="71" xfId="0" applyFont="1" applyBorder="1"/>
    <xf numFmtId="0" fontId="3" fillId="0" borderId="72" xfId="0" applyFont="1" applyBorder="1"/>
    <xf numFmtId="0" fontId="3" fillId="0" borderId="74" xfId="0" applyFont="1" applyBorder="1" applyAlignment="1">
      <alignment horizontal="center"/>
    </xf>
    <xf numFmtId="0" fontId="8" fillId="0" borderId="0" xfId="5"/>
    <xf numFmtId="0" fontId="8" fillId="0" borderId="0" xfId="5" applyAlignment="1">
      <alignment horizontal="right"/>
    </xf>
    <xf numFmtId="0" fontId="8" fillId="0" borderId="75" xfId="5" applyBorder="1"/>
    <xf numFmtId="3" fontId="8" fillId="0" borderId="2" xfId="5" applyNumberFormat="1" applyBorder="1"/>
    <xf numFmtId="0" fontId="8" fillId="0" borderId="27" xfId="5" applyBorder="1"/>
    <xf numFmtId="3" fontId="8" fillId="0" borderId="5" xfId="5" applyNumberFormat="1" applyBorder="1"/>
    <xf numFmtId="0" fontId="8" fillId="0" borderId="30" xfId="5" applyBorder="1"/>
    <xf numFmtId="4" fontId="8" fillId="0" borderId="12" xfId="5" applyNumberFormat="1" applyBorder="1"/>
    <xf numFmtId="0" fontId="8" fillId="0" borderId="0" xfId="5" applyAlignment="1">
      <alignment horizontal="left" vertical="top"/>
    </xf>
    <xf numFmtId="0" fontId="4" fillId="0" borderId="16" xfId="0" applyFont="1" applyBorder="1"/>
    <xf numFmtId="0" fontId="8" fillId="0" borderId="0" xfId="6" applyFont="1"/>
    <xf numFmtId="3" fontId="8" fillId="0" borderId="74" xfId="5" applyNumberFormat="1" applyBorder="1"/>
    <xf numFmtId="3" fontId="8" fillId="0" borderId="62" xfId="5" applyNumberFormat="1" applyBorder="1"/>
    <xf numFmtId="0" fontId="19" fillId="0" borderId="66" xfId="5" applyFont="1" applyBorder="1" applyAlignment="1">
      <alignment horizontal="right"/>
    </xf>
    <xf numFmtId="3" fontId="8" fillId="0" borderId="43" xfId="5" applyNumberFormat="1" applyBorder="1"/>
    <xf numFmtId="3" fontId="8" fillId="0" borderId="29" xfId="5" applyNumberFormat="1" applyBorder="1"/>
    <xf numFmtId="4" fontId="8" fillId="0" borderId="24" xfId="5" applyNumberFormat="1" applyBorder="1"/>
    <xf numFmtId="0" fontId="4" fillId="0" borderId="33" xfId="0" applyFont="1" applyBorder="1"/>
    <xf numFmtId="0" fontId="3" fillId="0" borderId="69" xfId="0" applyFont="1" applyBorder="1"/>
    <xf numFmtId="0" fontId="3" fillId="0" borderId="67" xfId="0" applyFont="1" applyBorder="1"/>
    <xf numFmtId="0" fontId="3" fillId="0" borderId="77" xfId="0" applyFont="1" applyBorder="1"/>
    <xf numFmtId="0" fontId="4" fillId="0" borderId="1" xfId="0" applyFont="1" applyBorder="1"/>
    <xf numFmtId="0" fontId="4" fillId="0" borderId="31" xfId="0" applyFont="1" applyBorder="1"/>
    <xf numFmtId="0" fontId="4" fillId="0" borderId="73" xfId="0" applyFont="1" applyBorder="1"/>
    <xf numFmtId="0" fontId="3" fillId="0" borderId="36" xfId="0" applyFont="1" applyBorder="1"/>
    <xf numFmtId="0" fontId="4" fillId="0" borderId="62" xfId="0" applyFont="1" applyBorder="1"/>
    <xf numFmtId="0" fontId="3" fillId="0" borderId="66" xfId="0" applyFont="1" applyBorder="1"/>
    <xf numFmtId="0" fontId="4" fillId="0" borderId="29" xfId="0" applyFont="1" applyBorder="1"/>
    <xf numFmtId="0" fontId="0" fillId="0" borderId="0" xfId="0" applyAlignment="1">
      <alignment horizontal="right"/>
    </xf>
    <xf numFmtId="3" fontId="0" fillId="0" borderId="0" xfId="0" applyNumberFormat="1"/>
    <xf numFmtId="4" fontId="0" fillId="0" borderId="0" xfId="0" applyNumberFormat="1"/>
    <xf numFmtId="0" fontId="3" fillId="0" borderId="36" xfId="0" applyFont="1" applyBorder="1" applyAlignment="1">
      <alignment horizontal="right"/>
    </xf>
    <xf numFmtId="0" fontId="4" fillId="0" borderId="14" xfId="0" applyFont="1" applyBorder="1" applyAlignment="1">
      <alignment horizontal="left"/>
    </xf>
    <xf numFmtId="0" fontId="4" fillId="0" borderId="9" xfId="0" applyFont="1" applyBorder="1" applyAlignment="1">
      <alignment horizontal="right"/>
    </xf>
    <xf numFmtId="0" fontId="4" fillId="0" borderId="25" xfId="0" applyFont="1" applyBorder="1" applyAlignment="1">
      <alignment horizontal="right"/>
    </xf>
    <xf numFmtId="0" fontId="4" fillId="0" borderId="50" xfId="0" applyFont="1" applyBorder="1" applyAlignment="1">
      <alignment horizontal="right"/>
    </xf>
    <xf numFmtId="0" fontId="4" fillId="0" borderId="20" xfId="0" applyFont="1" applyBorder="1" applyAlignment="1">
      <alignment horizontal="right"/>
    </xf>
    <xf numFmtId="0" fontId="4" fillId="0" borderId="2" xfId="0" applyFont="1" applyBorder="1" applyAlignment="1">
      <alignment horizontal="right"/>
    </xf>
    <xf numFmtId="0" fontId="4" fillId="0" borderId="78" xfId="0" applyFont="1" applyBorder="1" applyAlignment="1">
      <alignment horizontal="left"/>
    </xf>
    <xf numFmtId="0" fontId="4" fillId="0" borderId="60" xfId="0" applyFont="1" applyBorder="1" applyAlignment="1">
      <alignment horizontal="right"/>
    </xf>
    <xf numFmtId="0" fontId="4" fillId="0" borderId="5" xfId="0" applyFont="1" applyBorder="1" applyAlignment="1">
      <alignment horizontal="right"/>
    </xf>
    <xf numFmtId="0" fontId="4" fillId="0" borderId="30" xfId="0" applyFont="1" applyBorder="1" applyAlignment="1">
      <alignment horizontal="left"/>
    </xf>
    <xf numFmtId="0" fontId="4" fillId="0" borderId="11" xfId="0" applyFont="1" applyBorder="1" applyAlignment="1">
      <alignment horizontal="right"/>
    </xf>
    <xf numFmtId="0" fontId="4" fillId="0" borderId="23" xfId="0" applyFont="1" applyBorder="1" applyAlignment="1">
      <alignment horizontal="right"/>
    </xf>
    <xf numFmtId="0" fontId="4" fillId="0" borderId="48" xfId="0" applyFont="1" applyBorder="1" applyAlignment="1">
      <alignment horizontal="right"/>
    </xf>
    <xf numFmtId="0" fontId="4" fillId="0" borderId="74" xfId="0" applyFont="1" applyBorder="1"/>
    <xf numFmtId="0" fontId="4" fillId="0" borderId="0" xfId="0" applyFont="1" applyBorder="1"/>
    <xf numFmtId="0" fontId="4" fillId="0" borderId="58" xfId="0" applyFont="1" applyBorder="1"/>
    <xf numFmtId="0" fontId="3" fillId="0" borderId="66" xfId="0" applyFont="1" applyBorder="1" applyAlignment="1">
      <alignment horizontal="right"/>
    </xf>
    <xf numFmtId="0" fontId="4" fillId="0" borderId="43" xfId="0" applyFont="1" applyBorder="1"/>
    <xf numFmtId="0" fontId="4" fillId="0" borderId="44" xfId="0" applyFont="1" applyBorder="1"/>
    <xf numFmtId="0" fontId="4" fillId="0" borderId="13" xfId="0" applyFont="1" applyBorder="1"/>
    <xf numFmtId="0" fontId="19" fillId="0" borderId="0" xfId="5" applyFont="1"/>
    <xf numFmtId="0" fontId="8" fillId="0" borderId="1" xfId="5" applyBorder="1" applyAlignment="1">
      <alignment horizontal="left" vertical="center" wrapText="1"/>
    </xf>
    <xf numFmtId="0" fontId="8" fillId="0" borderId="3" xfId="5" applyBorder="1" applyAlignment="1">
      <alignment horizontal="right" vertical="center" wrapText="1"/>
    </xf>
    <xf numFmtId="0" fontId="8" fillId="0" borderId="28" xfId="5" applyBorder="1" applyAlignment="1">
      <alignment horizontal="left" vertical="center" wrapText="1"/>
    </xf>
    <xf numFmtId="10" fontId="8" fillId="0" borderId="76" xfId="5" applyNumberFormat="1" applyBorder="1" applyAlignment="1">
      <alignment horizontal="right" vertical="center" wrapText="1"/>
    </xf>
    <xf numFmtId="0" fontId="8" fillId="0" borderId="31" xfId="5" applyBorder="1" applyAlignment="1">
      <alignment horizontal="left" vertical="center" wrapText="1"/>
    </xf>
    <xf numFmtId="0" fontId="8" fillId="0" borderId="49" xfId="5" applyBorder="1" applyAlignment="1">
      <alignment horizontal="right" vertical="center" wrapText="1"/>
    </xf>
    <xf numFmtId="0" fontId="8" fillId="0" borderId="0" xfId="5" applyAlignment="1">
      <alignment horizontal="left" vertical="top" wrapText="1"/>
    </xf>
    <xf numFmtId="0" fontId="20" fillId="0" borderId="0" xfId="5" applyFont="1"/>
    <xf numFmtId="0" fontId="22" fillId="0" borderId="0" xfId="5" applyFont="1"/>
    <xf numFmtId="0" fontId="23" fillId="0" borderId="0" xfId="7" applyFont="1"/>
    <xf numFmtId="0" fontId="1" fillId="0" borderId="0" xfId="7" applyFont="1"/>
    <xf numFmtId="0" fontId="12" fillId="0" borderId="0" xfId="7" applyFont="1"/>
    <xf numFmtId="0" fontId="5" fillId="0" borderId="0" xfId="7"/>
    <xf numFmtId="0" fontId="0" fillId="0" borderId="0" xfId="0" applyAlignment="1">
      <alignment vertical="center"/>
    </xf>
    <xf numFmtId="0" fontId="17" fillId="0" borderId="0" xfId="7" applyFont="1" applyAlignment="1">
      <alignment horizontal="center"/>
    </xf>
    <xf numFmtId="166" fontId="17" fillId="0" borderId="0" xfId="7" applyNumberFormat="1" applyFont="1" applyAlignment="1">
      <alignment horizontal="center"/>
    </xf>
    <xf numFmtId="0" fontId="24" fillId="0" borderId="0" xfId="5" applyFont="1"/>
    <xf numFmtId="3" fontId="25" fillId="0" borderId="0" xfId="5" applyNumberFormat="1" applyFont="1" applyAlignment="1">
      <alignment horizontal="right" wrapText="1"/>
    </xf>
    <xf numFmtId="170" fontId="8" fillId="0" borderId="0" xfId="5" applyNumberFormat="1"/>
    <xf numFmtId="0" fontId="19" fillId="0" borderId="0" xfId="5" applyFont="1" applyAlignment="1">
      <alignment horizontal="left"/>
    </xf>
    <xf numFmtId="0" fontId="11" fillId="0" borderId="0" xfId="4"/>
    <xf numFmtId="0" fontId="3" fillId="0" borderId="0" xfId="0" applyFont="1" applyBorder="1" applyAlignment="1">
      <alignment horizontal="center"/>
    </xf>
    <xf numFmtId="0" fontId="4" fillId="0" borderId="0" xfId="0" applyFont="1" applyBorder="1" applyAlignment="1">
      <alignment horizontal="left"/>
    </xf>
    <xf numFmtId="3" fontId="4" fillId="0" borderId="0" xfId="0" applyNumberFormat="1" applyFont="1" applyBorder="1" applyAlignment="1">
      <alignment horizontal="right"/>
    </xf>
    <xf numFmtId="0" fontId="4" fillId="0" borderId="76" xfId="0" applyFont="1" applyBorder="1"/>
    <xf numFmtId="0" fontId="4" fillId="0" borderId="49" xfId="0" applyFont="1" applyBorder="1"/>
    <xf numFmtId="0" fontId="4" fillId="0" borderId="72" xfId="0" applyFont="1" applyBorder="1"/>
    <xf numFmtId="0" fontId="3" fillId="0" borderId="65" xfId="0" applyFont="1" applyBorder="1" applyAlignment="1">
      <alignment horizontal="right"/>
    </xf>
    <xf numFmtId="0" fontId="3" fillId="0" borderId="46" xfId="0" applyFont="1" applyBorder="1" applyAlignment="1">
      <alignment horizontal="right"/>
    </xf>
    <xf numFmtId="166" fontId="4" fillId="0" borderId="9" xfId="0" applyNumberFormat="1" applyFont="1" applyBorder="1"/>
    <xf numFmtId="166" fontId="4" fillId="0" borderId="25" xfId="0" applyNumberFormat="1" applyFont="1" applyBorder="1"/>
    <xf numFmtId="0" fontId="4" fillId="0" borderId="21" xfId="0" applyFont="1" applyBorder="1"/>
    <xf numFmtId="0" fontId="4" fillId="0" borderId="72" xfId="0" applyFont="1" applyBorder="1" applyAlignment="1">
      <alignment horizontal="left"/>
    </xf>
    <xf numFmtId="0" fontId="4" fillId="0" borderId="74" xfId="0" applyFont="1" applyBorder="1" applyAlignment="1">
      <alignment horizontal="left"/>
    </xf>
    <xf numFmtId="3" fontId="3" fillId="0" borderId="37" xfId="0" applyNumberFormat="1" applyFont="1" applyBorder="1" applyAlignment="1">
      <alignment horizontal="left"/>
    </xf>
    <xf numFmtId="3" fontId="3" fillId="0" borderId="42" xfId="0" applyNumberFormat="1" applyFont="1" applyBorder="1" applyAlignment="1">
      <alignment horizontal="center"/>
    </xf>
    <xf numFmtId="3" fontId="4" fillId="0" borderId="37" xfId="0" applyNumberFormat="1" applyFont="1" applyBorder="1" applyAlignment="1">
      <alignment horizontal="left"/>
    </xf>
    <xf numFmtId="3" fontId="3" fillId="0" borderId="39" xfId="0" applyNumberFormat="1" applyFont="1" applyBorder="1" applyAlignment="1">
      <alignment horizontal="center"/>
    </xf>
    <xf numFmtId="3" fontId="4" fillId="0" borderId="20" xfId="0" applyNumberFormat="1" applyFont="1" applyBorder="1" applyAlignment="1">
      <alignment horizontal="right"/>
    </xf>
    <xf numFmtId="3" fontId="4" fillId="0" borderId="19" xfId="0" applyNumberFormat="1" applyFont="1" applyBorder="1" applyAlignment="1">
      <alignment horizontal="left"/>
    </xf>
    <xf numFmtId="3" fontId="4" fillId="0" borderId="20" xfId="0" applyNumberFormat="1" applyFont="1" applyBorder="1" applyAlignment="1">
      <alignment horizontal="left"/>
    </xf>
    <xf numFmtId="3" fontId="3" fillId="0" borderId="21" xfId="0" applyNumberFormat="1" applyFont="1" applyBorder="1" applyAlignment="1">
      <alignment horizontal="center"/>
    </xf>
    <xf numFmtId="0" fontId="4" fillId="0" borderId="32" xfId="0" applyFont="1" applyBorder="1" applyAlignment="1">
      <alignment horizontal="left"/>
    </xf>
    <xf numFmtId="0" fontId="4" fillId="0" borderId="33" xfId="0" applyFont="1" applyBorder="1" applyAlignment="1">
      <alignment horizontal="left"/>
    </xf>
    <xf numFmtId="0" fontId="4" fillId="0" borderId="33" xfId="0" applyFont="1" applyBorder="1" applyAlignment="1">
      <alignment horizontal="right"/>
    </xf>
    <xf numFmtId="0" fontId="4" fillId="0" borderId="56" xfId="0" applyFont="1" applyBorder="1" applyAlignment="1">
      <alignment horizontal="right"/>
    </xf>
    <xf numFmtId="0" fontId="3" fillId="0" borderId="35" xfId="0" applyFont="1" applyBorder="1" applyAlignment="1">
      <alignment horizontal="right"/>
    </xf>
    <xf numFmtId="3" fontId="4" fillId="0" borderId="0" xfId="0" applyNumberFormat="1" applyFont="1" applyBorder="1" applyAlignment="1">
      <alignment horizontal="left"/>
    </xf>
    <xf numFmtId="3" fontId="4" fillId="0" borderId="39" xfId="0" applyNumberFormat="1" applyFont="1" applyBorder="1" applyAlignment="1">
      <alignment horizontal="right"/>
    </xf>
    <xf numFmtId="3" fontId="4" fillId="0" borderId="21" xfId="0" applyNumberFormat="1" applyFont="1" applyBorder="1" applyAlignment="1">
      <alignment horizontal="right"/>
    </xf>
    <xf numFmtId="3" fontId="3" fillId="0" borderId="0" xfId="0" applyNumberFormat="1" applyFont="1" applyBorder="1" applyAlignment="1">
      <alignment horizontal="left"/>
    </xf>
    <xf numFmtId="3" fontId="3" fillId="0" borderId="0" xfId="0" applyNumberFormat="1" applyFont="1" applyBorder="1" applyAlignment="1">
      <alignment horizontal="right"/>
    </xf>
    <xf numFmtId="3" fontId="3" fillId="0" borderId="39" xfId="0" applyNumberFormat="1" applyFont="1" applyBorder="1" applyAlignment="1">
      <alignment horizontal="right"/>
    </xf>
    <xf numFmtId="3" fontId="3" fillId="0" borderId="0" xfId="0" applyNumberFormat="1" applyFont="1" applyBorder="1" applyAlignment="1">
      <alignment horizontal="center"/>
    </xf>
    <xf numFmtId="3" fontId="4" fillId="0" borderId="15" xfId="0" applyNumberFormat="1" applyFont="1" applyBorder="1" applyAlignment="1">
      <alignment horizontal="right"/>
    </xf>
    <xf numFmtId="3" fontId="4" fillId="0" borderId="16" xfId="0" applyNumberFormat="1" applyFont="1" applyBorder="1" applyAlignment="1">
      <alignment horizontal="right"/>
    </xf>
    <xf numFmtId="3" fontId="4" fillId="0" borderId="17" xfId="0" applyNumberFormat="1" applyFont="1" applyBorder="1" applyAlignment="1">
      <alignment horizontal="right"/>
    </xf>
    <xf numFmtId="3" fontId="4" fillId="0" borderId="37" xfId="0" applyNumberFormat="1" applyFont="1" applyBorder="1" applyAlignment="1">
      <alignment horizontal="right"/>
    </xf>
    <xf numFmtId="3" fontId="3" fillId="0" borderId="37" xfId="0" applyNumberFormat="1" applyFont="1" applyBorder="1" applyAlignment="1">
      <alignment horizontal="right"/>
    </xf>
    <xf numFmtId="0" fontId="4" fillId="0" borderId="32" xfId="0" applyFont="1" applyBorder="1" applyAlignment="1">
      <alignment horizontal="right"/>
    </xf>
    <xf numFmtId="3" fontId="3" fillId="0" borderId="40" xfId="0" applyNumberFormat="1" applyFont="1" applyBorder="1" applyAlignment="1">
      <alignment horizontal="right"/>
    </xf>
    <xf numFmtId="3" fontId="3" fillId="0" borderId="41" xfId="0" applyNumberFormat="1" applyFont="1" applyBorder="1" applyAlignment="1">
      <alignment horizontal="right"/>
    </xf>
    <xf numFmtId="3" fontId="3" fillId="0" borderId="42" xfId="0" applyNumberFormat="1" applyFont="1" applyBorder="1" applyAlignment="1">
      <alignment horizontal="right"/>
    </xf>
    <xf numFmtId="0" fontId="4" fillId="0" borderId="37" xfId="0" applyFont="1" applyBorder="1" applyAlignment="1">
      <alignment horizontal="left"/>
    </xf>
    <xf numFmtId="0" fontId="25" fillId="0" borderId="0" xfId="5" applyFont="1" applyBorder="1"/>
    <xf numFmtId="0" fontId="25" fillId="0" borderId="0" xfId="5" applyFont="1" applyBorder="1" applyAlignment="1">
      <alignment horizontal="center" vertical="center"/>
    </xf>
    <xf numFmtId="0" fontId="4" fillId="0" borderId="15" xfId="0" applyFont="1" applyBorder="1" applyAlignment="1">
      <alignment horizontal="left"/>
    </xf>
    <xf numFmtId="0" fontId="4" fillId="0" borderId="16" xfId="0" applyFont="1" applyBorder="1" applyAlignment="1">
      <alignment horizontal="left"/>
    </xf>
    <xf numFmtId="0" fontId="3" fillId="0" borderId="17" xfId="0" applyFont="1" applyBorder="1" applyAlignment="1">
      <alignment horizontal="center"/>
    </xf>
    <xf numFmtId="3" fontId="25" fillId="0" borderId="0" xfId="5" applyNumberFormat="1" applyFont="1" applyBorder="1" applyAlignment="1">
      <alignment horizontal="right"/>
    </xf>
    <xf numFmtId="3" fontId="25" fillId="0" borderId="0" xfId="5" applyNumberFormat="1" applyFont="1" applyBorder="1" applyAlignment="1">
      <alignment horizontal="right" wrapText="1"/>
    </xf>
    <xf numFmtId="0" fontId="4" fillId="0" borderId="15" xfId="0" applyFont="1" applyBorder="1" applyAlignment="1">
      <alignment horizontal="right"/>
    </xf>
    <xf numFmtId="0" fontId="4" fillId="0" borderId="16" xfId="0" applyFont="1" applyBorder="1" applyAlignment="1">
      <alignment horizontal="right"/>
    </xf>
    <xf numFmtId="0" fontId="4" fillId="0" borderId="17" xfId="0" applyFont="1" applyBorder="1" applyAlignment="1">
      <alignment horizontal="right"/>
    </xf>
    <xf numFmtId="0" fontId="19" fillId="0" borderId="28" xfId="5" applyFont="1" applyBorder="1" applyAlignment="1">
      <alignment horizontal="center" vertical="center" wrapText="1"/>
    </xf>
    <xf numFmtId="0" fontId="19" fillId="0" borderId="5" xfId="5" applyFont="1" applyBorder="1" applyAlignment="1">
      <alignment horizontal="center" vertical="center" wrapText="1"/>
    </xf>
    <xf numFmtId="0" fontId="8" fillId="0" borderId="31" xfId="5" applyBorder="1" applyAlignment="1">
      <alignment horizontal="center" vertical="center" wrapText="1"/>
    </xf>
    <xf numFmtId="0" fontId="8" fillId="0" borderId="12" xfId="5" applyBorder="1" applyAlignment="1">
      <alignment horizontal="center" vertical="center" wrapText="1"/>
    </xf>
    <xf numFmtId="2" fontId="8" fillId="0" borderId="12" xfId="5" applyNumberFormat="1" applyBorder="1" applyAlignment="1">
      <alignment horizontal="center" vertical="center" wrapText="1"/>
    </xf>
    <xf numFmtId="0" fontId="3" fillId="0" borderId="5" xfId="0" applyFont="1" applyBorder="1" applyAlignment="1">
      <alignment horizontal="center" vertical="center"/>
    </xf>
    <xf numFmtId="0" fontId="19" fillId="0" borderId="63" xfId="5" applyFont="1" applyBorder="1" applyAlignment="1">
      <alignment horizontal="center" vertical="center" wrapText="1"/>
    </xf>
    <xf numFmtId="2" fontId="8" fillId="0" borderId="73" xfId="5" applyNumberFormat="1" applyBorder="1" applyAlignment="1">
      <alignment horizontal="center" vertical="center" wrapText="1"/>
    </xf>
    <xf numFmtId="0" fontId="19" fillId="0" borderId="29" xfId="5" applyFont="1" applyBorder="1" applyAlignment="1">
      <alignment horizontal="center" vertical="center" wrapText="1"/>
    </xf>
    <xf numFmtId="0" fontId="4" fillId="0" borderId="12" xfId="0" applyFont="1" applyBorder="1" applyAlignment="1">
      <alignment horizontal="right" vertical="center"/>
    </xf>
    <xf numFmtId="0" fontId="8" fillId="0" borderId="13" xfId="5" applyBorder="1" applyAlignment="1">
      <alignment horizontal="center" vertical="center" wrapText="1"/>
    </xf>
    <xf numFmtId="0" fontId="3" fillId="0" borderId="5" xfId="7" applyFont="1" applyBorder="1" applyAlignment="1">
      <alignment horizontal="left" vertical="top" wrapText="1"/>
    </xf>
    <xf numFmtId="0" fontId="4" fillId="0" borderId="10" xfId="0" applyFont="1" applyBorder="1" applyAlignment="1">
      <alignment horizontal="center"/>
    </xf>
    <xf numFmtId="165" fontId="4" fillId="0" borderId="10" xfId="1" applyNumberFormat="1" applyFont="1" applyBorder="1"/>
    <xf numFmtId="168" fontId="4" fillId="0" borderId="10" xfId="2" applyNumberFormat="1" applyFont="1" applyBorder="1"/>
    <xf numFmtId="0" fontId="4" fillId="0" borderId="25" xfId="0" applyFont="1" applyBorder="1" applyAlignment="1">
      <alignment horizontal="center"/>
    </xf>
    <xf numFmtId="165" fontId="4" fillId="0" borderId="25" xfId="1" applyNumberFormat="1" applyFont="1" applyBorder="1"/>
    <xf numFmtId="168" fontId="4" fillId="0" borderId="25" xfId="2" applyNumberFormat="1" applyFont="1" applyBorder="1"/>
    <xf numFmtId="0" fontId="0" fillId="0" borderId="0" xfId="0" applyFill="1"/>
    <xf numFmtId="0" fontId="1" fillId="0" borderId="0" xfId="0" applyFont="1"/>
    <xf numFmtId="0" fontId="0" fillId="0" borderId="28" xfId="0" applyBorder="1"/>
    <xf numFmtId="0" fontId="0" fillId="0" borderId="29" xfId="0" applyBorder="1"/>
    <xf numFmtId="0" fontId="0" fillId="0" borderId="31" xfId="0" applyBorder="1"/>
    <xf numFmtId="0" fontId="0" fillId="0" borderId="13" xfId="0" applyBorder="1"/>
    <xf numFmtId="0" fontId="0" fillId="0" borderId="9" xfId="0" applyBorder="1"/>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43" xfId="0" applyFont="1" applyBorder="1" applyAlignment="1">
      <alignment horizontal="center"/>
    </xf>
    <xf numFmtId="165" fontId="4" fillId="0" borderId="13" xfId="0" applyNumberFormat="1" applyFont="1" applyBorder="1"/>
    <xf numFmtId="165" fontId="4" fillId="0" borderId="12" xfId="1" applyNumberFormat="1" applyFont="1" applyFill="1" applyBorder="1"/>
    <xf numFmtId="0" fontId="8" fillId="0" borderId="31" xfId="0" applyFont="1" applyBorder="1"/>
    <xf numFmtId="165" fontId="4" fillId="0" borderId="29" xfId="0" applyNumberFormat="1" applyFont="1" applyBorder="1"/>
    <xf numFmtId="165" fontId="4" fillId="0" borderId="5" xfId="0" applyNumberFormat="1" applyFont="1" applyBorder="1"/>
    <xf numFmtId="165" fontId="4" fillId="0" borderId="5" xfId="1" applyNumberFormat="1" applyFont="1" applyFill="1" applyBorder="1"/>
    <xf numFmtId="0" fontId="8" fillId="0" borderId="28" xfId="0" applyFont="1" applyBorder="1"/>
    <xf numFmtId="0" fontId="3" fillId="0" borderId="43" xfId="0" applyFont="1" applyBorder="1"/>
    <xf numFmtId="0" fontId="3" fillId="0" borderId="2" xfId="0" applyFont="1" applyBorder="1"/>
    <xf numFmtId="0" fontId="19" fillId="0" borderId="1" xfId="0" applyFont="1" applyBorder="1"/>
    <xf numFmtId="168" fontId="4" fillId="0" borderId="0" xfId="2" applyNumberFormat="1" applyFont="1" applyFill="1" applyBorder="1"/>
    <xf numFmtId="168" fontId="3" fillId="0" borderId="13" xfId="2" applyNumberFormat="1" applyFont="1" applyFill="1" applyBorder="1"/>
    <xf numFmtId="0" fontId="3" fillId="0" borderId="31" xfId="0" applyFont="1" applyBorder="1"/>
    <xf numFmtId="0" fontId="4" fillId="0" borderId="28" xfId="0" applyFont="1" applyBorder="1"/>
    <xf numFmtId="0" fontId="26" fillId="0" borderId="0" xfId="0" applyFont="1" applyAlignment="1">
      <alignment horizontal="center"/>
    </xf>
    <xf numFmtId="165" fontId="4" fillId="0" borderId="24" xfId="0" applyNumberFormat="1" applyFont="1" applyBorder="1"/>
    <xf numFmtId="165" fontId="4" fillId="0" borderId="55" xfId="0" applyNumberFormat="1" applyFont="1" applyBorder="1"/>
    <xf numFmtId="3" fontId="4" fillId="0" borderId="63" xfId="0" applyNumberFormat="1" applyFont="1" applyBorder="1"/>
    <xf numFmtId="0" fontId="7" fillId="0" borderId="28" xfId="0" applyFont="1" applyBorder="1" applyAlignment="1">
      <alignment vertical="top" wrapText="1"/>
    </xf>
    <xf numFmtId="171" fontId="6" fillId="0" borderId="43" xfId="2" applyNumberFormat="1" applyFont="1" applyFill="1" applyBorder="1" applyAlignment="1">
      <alignment horizontal="right"/>
    </xf>
    <xf numFmtId="171" fontId="6" fillId="0" borderId="47" xfId="2" applyNumberFormat="1" applyFont="1" applyFill="1" applyBorder="1" applyAlignment="1">
      <alignment horizontal="right"/>
    </xf>
    <xf numFmtId="171" fontId="6" fillId="0" borderId="2" xfId="2" applyNumberFormat="1" applyFont="1" applyFill="1" applyBorder="1" applyAlignment="1">
      <alignment horizontal="right"/>
    </xf>
    <xf numFmtId="3" fontId="4" fillId="0" borderId="73" xfId="0" applyNumberFormat="1" applyFont="1" applyBorder="1"/>
    <xf numFmtId="3" fontId="7" fillId="0" borderId="73" xfId="0" applyNumberFormat="1" applyFont="1" applyBorder="1" applyAlignment="1">
      <alignment horizontal="right" wrapText="1"/>
    </xf>
    <xf numFmtId="3" fontId="7" fillId="0" borderId="12" xfId="0" applyNumberFormat="1" applyFont="1" applyBorder="1" applyAlignment="1">
      <alignment horizontal="right" wrapText="1"/>
    </xf>
    <xf numFmtId="0" fontId="7" fillId="0" borderId="31" xfId="0" applyFont="1" applyBorder="1" applyAlignment="1">
      <alignment vertical="top" wrapText="1"/>
    </xf>
    <xf numFmtId="0" fontId="7" fillId="0" borderId="63" xfId="0" applyFont="1" applyBorder="1" applyAlignment="1">
      <alignment horizontal="right" wrapText="1"/>
    </xf>
    <xf numFmtId="0" fontId="7" fillId="0" borderId="5" xfId="0" applyFont="1" applyBorder="1" applyAlignment="1">
      <alignment horizontal="right" wrapText="1"/>
    </xf>
    <xf numFmtId="3" fontId="7" fillId="0" borderId="5" xfId="0" applyNumberFormat="1" applyFont="1" applyBorder="1" applyAlignment="1">
      <alignment horizontal="right" wrapText="1"/>
    </xf>
    <xf numFmtId="3" fontId="7" fillId="0" borderId="63" xfId="0" applyNumberFormat="1" applyFont="1" applyBorder="1" applyAlignment="1">
      <alignment horizontal="right" wrapText="1"/>
    </xf>
    <xf numFmtId="0" fontId="6" fillId="0" borderId="43" xfId="0" applyFont="1" applyBorder="1" applyAlignment="1">
      <alignment horizontal="center" wrapText="1"/>
    </xf>
    <xf numFmtId="0" fontId="6" fillId="0" borderId="47" xfId="0" applyFont="1" applyBorder="1" applyAlignment="1">
      <alignment horizontal="center" wrapText="1"/>
    </xf>
    <xf numFmtId="0" fontId="6" fillId="0" borderId="2" xfId="0" applyFont="1" applyBorder="1" applyAlignment="1">
      <alignment horizontal="center" wrapText="1"/>
    </xf>
    <xf numFmtId="0" fontId="6" fillId="0" borderId="1" xfId="0" applyFont="1" applyBorder="1" applyAlignment="1">
      <alignment horizontal="center" wrapText="1"/>
    </xf>
    <xf numFmtId="0" fontId="21" fillId="0" borderId="0" xfId="0" applyFont="1"/>
    <xf numFmtId="165" fontId="4" fillId="0" borderId="0" xfId="1" applyNumberFormat="1" applyFont="1" applyBorder="1"/>
    <xf numFmtId="168" fontId="4" fillId="0" borderId="13" xfId="2" applyNumberFormat="1" applyFont="1" applyFill="1" applyBorder="1" applyAlignment="1">
      <alignment horizontal="right" wrapText="1"/>
    </xf>
    <xf numFmtId="168" fontId="4" fillId="0" borderId="73" xfId="2" applyNumberFormat="1" applyFont="1" applyFill="1" applyBorder="1" applyAlignment="1">
      <alignment horizontal="right" wrapText="1"/>
    </xf>
    <xf numFmtId="168" fontId="4" fillId="0" borderId="12" xfId="2" applyNumberFormat="1" applyFont="1" applyBorder="1" applyAlignment="1">
      <alignment horizontal="right" wrapText="1"/>
    </xf>
    <xf numFmtId="168" fontId="7" fillId="0" borderId="12" xfId="2" applyNumberFormat="1" applyFont="1" applyFill="1" applyBorder="1" applyAlignment="1">
      <alignment horizontal="right" wrapText="1"/>
    </xf>
    <xf numFmtId="168" fontId="7" fillId="0" borderId="12" xfId="2" applyNumberFormat="1" applyFont="1" applyBorder="1" applyAlignment="1">
      <alignment horizontal="right" wrapText="1"/>
    </xf>
    <xf numFmtId="0" fontId="4" fillId="0" borderId="31" xfId="0" applyFont="1" applyBorder="1" applyAlignment="1">
      <alignment vertical="center"/>
    </xf>
    <xf numFmtId="168" fontId="4" fillId="0" borderId="29" xfId="2" applyNumberFormat="1" applyFont="1" applyFill="1" applyBorder="1" applyAlignment="1">
      <alignment horizontal="right" wrapText="1"/>
    </xf>
    <xf numFmtId="168" fontId="4" fillId="0" borderId="63" xfId="2" applyNumberFormat="1" applyFont="1" applyFill="1" applyBorder="1" applyAlignment="1">
      <alignment horizontal="right" wrapText="1"/>
    </xf>
    <xf numFmtId="168" fontId="4" fillId="0" borderId="5" xfId="2" applyNumberFormat="1" applyFont="1" applyBorder="1" applyAlignment="1">
      <alignment horizontal="right" wrapText="1"/>
    </xf>
    <xf numFmtId="168" fontId="7" fillId="0" borderId="5" xfId="2" applyNumberFormat="1" applyFont="1" applyFill="1" applyBorder="1" applyAlignment="1">
      <alignment horizontal="right" wrapText="1"/>
    </xf>
    <xf numFmtId="168" fontId="7" fillId="0" borderId="5" xfId="2" applyNumberFormat="1" applyFont="1" applyBorder="1" applyAlignment="1">
      <alignment horizontal="right" wrapText="1"/>
    </xf>
    <xf numFmtId="0" fontId="4" fillId="0" borderId="28" xfId="0" applyFont="1" applyBorder="1" applyAlignment="1">
      <alignment vertical="center"/>
    </xf>
    <xf numFmtId="0" fontId="6" fillId="0" borderId="43" xfId="0" applyFont="1" applyBorder="1" applyAlignment="1">
      <alignment horizontal="center"/>
    </xf>
    <xf numFmtId="0" fontId="6" fillId="0" borderId="47" xfId="0" applyFont="1" applyBorder="1" applyAlignment="1">
      <alignment horizontal="center"/>
    </xf>
    <xf numFmtId="0" fontId="6" fillId="0" borderId="2" xfId="0" applyFont="1" applyBorder="1" applyAlignment="1">
      <alignment horizontal="center"/>
    </xf>
    <xf numFmtId="0" fontId="4" fillId="0" borderId="1" xfId="0" applyFont="1" applyBorder="1" applyAlignment="1">
      <alignment vertical="top"/>
    </xf>
    <xf numFmtId="0" fontId="27" fillId="0" borderId="0" xfId="0" applyFont="1"/>
    <xf numFmtId="165" fontId="4" fillId="0" borderId="0" xfId="1" applyNumberFormat="1" applyFont="1" applyFill="1"/>
    <xf numFmtId="3" fontId="3" fillId="0" borderId="66" xfId="0" applyNumberFormat="1" applyFont="1" applyBorder="1"/>
    <xf numFmtId="0" fontId="4" fillId="0" borderId="66" xfId="0" applyFont="1" applyBorder="1"/>
    <xf numFmtId="3" fontId="4" fillId="0" borderId="24" xfId="0" applyNumberFormat="1" applyFont="1" applyBorder="1"/>
    <xf numFmtId="0" fontId="4" fillId="0" borderId="0" xfId="0" applyFont="1" applyAlignment="1">
      <alignment horizontal="right"/>
    </xf>
    <xf numFmtId="0" fontId="11" fillId="0" borderId="0" xfId="4" applyFill="1"/>
    <xf numFmtId="3" fontId="4" fillId="0" borderId="55" xfId="0" applyNumberFormat="1" applyFont="1" applyBorder="1"/>
    <xf numFmtId="3" fontId="4" fillId="0" borderId="12" xfId="0" applyNumberFormat="1" applyFont="1" applyBorder="1" applyAlignment="1">
      <alignment horizontal="right" wrapText="1"/>
    </xf>
    <xf numFmtId="168" fontId="4" fillId="0" borderId="5" xfId="2" applyNumberFormat="1" applyFont="1" applyFill="1" applyBorder="1" applyAlignment="1">
      <alignment horizontal="right" wrapText="1"/>
    </xf>
    <xf numFmtId="3" fontId="4" fillId="0" borderId="5" xfId="0" applyNumberFormat="1" applyFont="1" applyBorder="1" applyAlignment="1">
      <alignment horizontal="right" wrapText="1"/>
    </xf>
    <xf numFmtId="0" fontId="3" fillId="0" borderId="47" xfId="0" applyFont="1" applyBorder="1" applyAlignment="1">
      <alignment horizontal="right" wrapText="1"/>
    </xf>
    <xf numFmtId="0" fontId="3" fillId="0" borderId="2" xfId="0" applyFont="1" applyBorder="1" applyAlignment="1">
      <alignment horizontal="right" wrapText="1"/>
    </xf>
    <xf numFmtId="164" fontId="4" fillId="0" borderId="0" xfId="0" applyNumberFormat="1" applyFont="1" applyAlignment="1">
      <alignment horizontal="right"/>
    </xf>
    <xf numFmtId="3" fontId="4" fillId="0" borderId="13" xfId="0" applyNumberFormat="1" applyFont="1" applyBorder="1" applyAlignment="1">
      <alignment horizontal="right"/>
    </xf>
    <xf numFmtId="3" fontId="4" fillId="0" borderId="12" xfId="0" applyNumberFormat="1" applyFont="1" applyBorder="1" applyAlignment="1">
      <alignment horizontal="right"/>
    </xf>
    <xf numFmtId="0" fontId="4" fillId="0" borderId="31" xfId="0" applyFont="1" applyBorder="1" applyAlignment="1">
      <alignment horizontal="left" wrapText="1"/>
    </xf>
    <xf numFmtId="3" fontId="4" fillId="0" borderId="29" xfId="0" applyNumberFormat="1" applyFont="1" applyBorder="1" applyAlignment="1">
      <alignment horizontal="right"/>
    </xf>
    <xf numFmtId="3" fontId="4" fillId="0" borderId="5" xfId="0" applyNumberFormat="1" applyFont="1" applyBorder="1" applyAlignment="1">
      <alignment horizontal="right"/>
    </xf>
    <xf numFmtId="0" fontId="4" fillId="0" borderId="28" xfId="0" applyFont="1" applyBorder="1" applyAlignment="1">
      <alignment horizontal="left" wrapText="1"/>
    </xf>
    <xf numFmtId="164" fontId="4" fillId="0" borderId="5" xfId="0" applyNumberFormat="1" applyFont="1" applyBorder="1" applyAlignment="1">
      <alignment horizontal="right"/>
    </xf>
    <xf numFmtId="0" fontId="3" fillId="0" borderId="43" xfId="0" applyFont="1" applyBorder="1" applyAlignment="1">
      <alignment horizontal="right" wrapText="1"/>
    </xf>
    <xf numFmtId="0" fontId="3" fillId="0" borderId="1" xfId="0" applyFont="1" applyBorder="1" applyAlignment="1">
      <alignment horizontal="left"/>
    </xf>
    <xf numFmtId="0" fontId="4" fillId="0" borderId="0" xfId="6" applyFont="1"/>
    <xf numFmtId="3" fontId="3" fillId="0" borderId="13" xfId="0" applyNumberFormat="1" applyFont="1" applyBorder="1"/>
    <xf numFmtId="3" fontId="3" fillId="0" borderId="31" xfId="0" applyNumberFormat="1" applyFont="1" applyBorder="1"/>
    <xf numFmtId="3" fontId="4" fillId="0" borderId="28" xfId="0" applyNumberFormat="1" applyFont="1" applyBorder="1"/>
    <xf numFmtId="3" fontId="3" fillId="0" borderId="43" xfId="0" applyNumberFormat="1" applyFont="1" applyBorder="1" applyAlignment="1">
      <alignment horizontal="right" wrapText="1"/>
    </xf>
    <xf numFmtId="3" fontId="3" fillId="0" borderId="1" xfId="0" applyNumberFormat="1" applyFont="1" applyBorder="1"/>
    <xf numFmtId="3" fontId="6" fillId="0" borderId="0" xfId="0" applyNumberFormat="1" applyFont="1" applyAlignment="1">
      <alignment horizontal="right"/>
    </xf>
    <xf numFmtId="0" fontId="6" fillId="0" borderId="0" xfId="0" applyFont="1"/>
    <xf numFmtId="3" fontId="6" fillId="0" borderId="13" xfId="0" applyNumberFormat="1" applyFont="1" applyBorder="1" applyAlignment="1">
      <alignment horizontal="right"/>
    </xf>
    <xf numFmtId="3" fontId="6" fillId="0" borderId="12" xfId="0" applyNumberFormat="1" applyFont="1" applyBorder="1" applyAlignment="1">
      <alignment horizontal="right"/>
    </xf>
    <xf numFmtId="0" fontId="6" fillId="0" borderId="12" xfId="0" applyFont="1" applyBorder="1"/>
    <xf numFmtId="0" fontId="6" fillId="0" borderId="31" xfId="0" applyFont="1" applyBorder="1" applyAlignment="1">
      <alignment horizontal="left" vertical="top" wrapText="1"/>
    </xf>
    <xf numFmtId="3" fontId="7" fillId="0" borderId="29" xfId="0" applyNumberFormat="1" applyFont="1" applyBorder="1" applyAlignment="1">
      <alignment horizontal="right"/>
    </xf>
    <xf numFmtId="3" fontId="7" fillId="0" borderId="5" xfId="0" applyNumberFormat="1" applyFont="1" applyBorder="1" applyAlignment="1">
      <alignment horizontal="right"/>
    </xf>
    <xf numFmtId="0" fontId="7" fillId="0" borderId="5" xfId="0" applyFont="1" applyBorder="1"/>
    <xf numFmtId="3" fontId="7" fillId="0" borderId="60" xfId="0" applyNumberFormat="1" applyFont="1" applyBorder="1" applyAlignment="1">
      <alignment horizontal="right"/>
    </xf>
    <xf numFmtId="0" fontId="6" fillId="0" borderId="43" xfId="0" applyFont="1" applyBorder="1" applyAlignment="1">
      <alignment horizontal="right"/>
    </xf>
    <xf numFmtId="0" fontId="6" fillId="0" borderId="2" xfId="0" applyFont="1" applyBorder="1" applyAlignment="1">
      <alignment horizontal="right"/>
    </xf>
    <xf numFmtId="0" fontId="7" fillId="0" borderId="2" xfId="0" applyFont="1" applyBorder="1"/>
    <xf numFmtId="0" fontId="7" fillId="0" borderId="1" xfId="0" applyFont="1" applyBorder="1"/>
    <xf numFmtId="0" fontId="28" fillId="0" borderId="0" xfId="0" applyFont="1"/>
    <xf numFmtId="165" fontId="4" fillId="0" borderId="13" xfId="1" applyNumberFormat="1" applyFont="1" applyFill="1" applyBorder="1"/>
    <xf numFmtId="165" fontId="4" fillId="0" borderId="29" xfId="1" applyNumberFormat="1" applyFont="1" applyFill="1" applyBorder="1"/>
    <xf numFmtId="0" fontId="4" fillId="0" borderId="27" xfId="0" applyFont="1" applyBorder="1" applyAlignment="1">
      <alignment horizontal="left"/>
    </xf>
    <xf numFmtId="165" fontId="4" fillId="0" borderId="26" xfId="1" applyNumberFormat="1" applyFont="1" applyFill="1" applyBorder="1"/>
    <xf numFmtId="3" fontId="7" fillId="0" borderId="25" xfId="0" applyNumberFormat="1" applyFont="1" applyBorder="1" applyAlignment="1">
      <alignment horizontal="right" wrapText="1"/>
    </xf>
    <xf numFmtId="0" fontId="4" fillId="0" borderId="18" xfId="0" applyFont="1" applyBorder="1" applyAlignment="1">
      <alignment horizontal="left"/>
    </xf>
    <xf numFmtId="0" fontId="3" fillId="0" borderId="79" xfId="0" applyFont="1" applyBorder="1" applyAlignment="1">
      <alignment horizontal="left"/>
    </xf>
    <xf numFmtId="0" fontId="4" fillId="0" borderId="0" xfId="0" applyFont="1" applyAlignment="1">
      <alignment wrapText="1"/>
    </xf>
    <xf numFmtId="3" fontId="4" fillId="0" borderId="73" xfId="1" applyNumberFormat="1" applyFont="1" applyFill="1" applyBorder="1"/>
    <xf numFmtId="173" fontId="7" fillId="0" borderId="73" xfId="0" applyNumberFormat="1" applyFont="1" applyBorder="1" applyAlignment="1">
      <alignment horizontal="right" wrapText="1"/>
    </xf>
    <xf numFmtId="173" fontId="7" fillId="0" borderId="12" xfId="0" applyNumberFormat="1" applyFont="1" applyBorder="1" applyAlignment="1">
      <alignment horizontal="right" wrapText="1"/>
    </xf>
    <xf numFmtId="0" fontId="3" fillId="0" borderId="31" xfId="0" applyFont="1" applyBorder="1" applyAlignment="1">
      <alignment horizontal="left"/>
    </xf>
    <xf numFmtId="173" fontId="7" fillId="0" borderId="63" xfId="0" applyNumberFormat="1" applyFont="1" applyBorder="1" applyAlignment="1">
      <alignment horizontal="right" wrapText="1"/>
    </xf>
    <xf numFmtId="173" fontId="7" fillId="0" borderId="5" xfId="0" applyNumberFormat="1" applyFont="1" applyBorder="1" applyAlignment="1">
      <alignment horizontal="right" wrapText="1"/>
    </xf>
    <xf numFmtId="173" fontId="7" fillId="0" borderId="60" xfId="0" applyNumberFormat="1" applyFont="1" applyBorder="1" applyAlignment="1">
      <alignment horizontal="right" wrapText="1"/>
    </xf>
    <xf numFmtId="0" fontId="3" fillId="0" borderId="28" xfId="0" applyFont="1" applyBorder="1"/>
    <xf numFmtId="3" fontId="4" fillId="0" borderId="41" xfId="0" applyNumberFormat="1" applyFont="1" applyBorder="1"/>
    <xf numFmtId="1" fontId="3" fillId="0" borderId="74" xfId="0" applyNumberFormat="1" applyFont="1" applyBorder="1" applyAlignment="1">
      <alignment horizontal="right"/>
    </xf>
    <xf numFmtId="1" fontId="3" fillId="0" borderId="47" xfId="0" applyNumberFormat="1" applyFont="1" applyBorder="1" applyAlignment="1">
      <alignment horizontal="right"/>
    </xf>
    <xf numFmtId="0" fontId="8" fillId="0" borderId="0" xfId="8"/>
    <xf numFmtId="168" fontId="4" fillId="0" borderId="12" xfId="2" applyNumberFormat="1" applyFont="1" applyFill="1" applyBorder="1"/>
    <xf numFmtId="168" fontId="4" fillId="0" borderId="5" xfId="2" applyNumberFormat="1" applyFont="1" applyFill="1" applyBorder="1"/>
    <xf numFmtId="0" fontId="7" fillId="0" borderId="0" xfId="0" applyFont="1" applyFill="1"/>
    <xf numFmtId="0" fontId="7" fillId="0" borderId="27" xfId="0" applyFont="1" applyBorder="1" applyAlignment="1">
      <alignment horizontal="left" vertical="top" wrapText="1"/>
    </xf>
    <xf numFmtId="6" fontId="7" fillId="0" borderId="60" xfId="0" applyNumberFormat="1" applyFont="1" applyBorder="1" applyAlignment="1">
      <alignment horizontal="right" wrapText="1"/>
    </xf>
    <xf numFmtId="6" fontId="7" fillId="0" borderId="5" xfId="0" applyNumberFormat="1" applyFont="1" applyBorder="1" applyAlignment="1">
      <alignment horizontal="right" wrapText="1"/>
    </xf>
    <xf numFmtId="6" fontId="7" fillId="0" borderId="29" xfId="0" applyNumberFormat="1" applyFont="1" applyBorder="1" applyAlignment="1">
      <alignment horizontal="right" wrapText="1"/>
    </xf>
    <xf numFmtId="0" fontId="7" fillId="0" borderId="30" xfId="0" applyFont="1" applyBorder="1" applyAlignment="1">
      <alignment horizontal="left" vertical="top" wrapText="1"/>
    </xf>
    <xf numFmtId="6" fontId="7" fillId="0" borderId="59" xfId="0" applyNumberFormat="1" applyFont="1" applyBorder="1" applyAlignment="1">
      <alignment horizontal="right" wrapText="1"/>
    </xf>
    <xf numFmtId="6" fontId="7" fillId="0" borderId="12" xfId="0" applyNumberFormat="1" applyFont="1" applyBorder="1" applyAlignment="1">
      <alignment horizontal="right" wrapText="1"/>
    </xf>
    <xf numFmtId="6" fontId="7" fillId="0" borderId="13" xfId="0" applyNumberFormat="1" applyFont="1" applyBorder="1" applyAlignment="1">
      <alignment horizontal="right" wrapText="1"/>
    </xf>
    <xf numFmtId="3" fontId="6" fillId="0" borderId="0" xfId="0" applyNumberFormat="1" applyFont="1" applyAlignment="1">
      <alignment horizontal="right" wrapText="1"/>
    </xf>
    <xf numFmtId="0" fontId="6" fillId="0" borderId="14" xfId="0" applyFont="1" applyBorder="1" applyAlignment="1">
      <alignment horizontal="left" wrapText="1"/>
    </xf>
    <xf numFmtId="0" fontId="6" fillId="0" borderId="80" xfId="0" applyFont="1" applyBorder="1" applyAlignment="1">
      <alignment horizontal="right" wrapText="1"/>
    </xf>
    <xf numFmtId="0" fontId="6" fillId="0" borderId="81" xfId="0" applyFont="1" applyBorder="1" applyAlignment="1">
      <alignment horizontal="right" wrapText="1"/>
    </xf>
    <xf numFmtId="0" fontId="6" fillId="0" borderId="82" xfId="0" applyFont="1" applyBorder="1" applyAlignment="1">
      <alignment horizontal="right" wrapText="1"/>
    </xf>
    <xf numFmtId="6" fontId="7" fillId="0" borderId="2" xfId="0" applyNumberFormat="1" applyFont="1" applyBorder="1" applyAlignment="1">
      <alignment horizontal="right" wrapText="1"/>
    </xf>
    <xf numFmtId="6" fontId="7" fillId="0" borderId="43" xfId="0" applyNumberFormat="1" applyFont="1" applyBorder="1" applyAlignment="1">
      <alignment horizontal="right" wrapText="1"/>
    </xf>
    <xf numFmtId="6" fontId="7" fillId="0" borderId="61" xfId="0" applyNumberFormat="1" applyFont="1" applyBorder="1" applyAlignment="1">
      <alignment horizontal="right" wrapText="1"/>
    </xf>
    <xf numFmtId="0" fontId="7" fillId="0" borderId="75" xfId="0" applyFont="1" applyBorder="1" applyAlignment="1">
      <alignment horizontal="left" vertical="top" wrapText="1"/>
    </xf>
    <xf numFmtId="173" fontId="4" fillId="0" borderId="5" xfId="0" applyNumberFormat="1" applyFont="1" applyBorder="1" applyAlignment="1">
      <alignment horizontal="right"/>
    </xf>
    <xf numFmtId="168" fontId="4" fillId="0" borderId="12" xfId="2" applyNumberFormat="1" applyFont="1" applyBorder="1" applyAlignment="1">
      <alignment horizontal="right"/>
    </xf>
    <xf numFmtId="165" fontId="4" fillId="0" borderId="0" xfId="1" applyNumberFormat="1" applyFont="1"/>
    <xf numFmtId="0" fontId="8" fillId="0" borderId="0" xfId="0" applyFont="1" applyAlignment="1">
      <alignment wrapText="1"/>
    </xf>
    <xf numFmtId="168" fontId="8" fillId="0" borderId="0" xfId="2" applyNumberFormat="1" applyFont="1" applyFill="1"/>
    <xf numFmtId="1" fontId="8" fillId="0" borderId="0" xfId="0" applyNumberFormat="1" applyFont="1"/>
    <xf numFmtId="49" fontId="4" fillId="0" borderId="0" xfId="0" applyNumberFormat="1" applyFont="1"/>
    <xf numFmtId="3" fontId="8" fillId="0" borderId="13" xfId="0" applyNumberFormat="1" applyFont="1" applyBorder="1" applyAlignment="1">
      <alignment horizontal="right" vertical="center" wrapText="1"/>
    </xf>
    <xf numFmtId="3" fontId="8" fillId="0" borderId="12" xfId="0" applyNumberFormat="1" applyFont="1" applyBorder="1" applyAlignment="1">
      <alignment horizontal="right" vertical="center" wrapText="1"/>
    </xf>
    <xf numFmtId="3" fontId="8" fillId="0" borderId="29" xfId="0" applyNumberFormat="1" applyFont="1" applyBorder="1" applyAlignment="1">
      <alignment horizontal="right" vertical="center" wrapText="1"/>
    </xf>
    <xf numFmtId="3" fontId="8" fillId="0" borderId="5" xfId="0" applyNumberFormat="1" applyFont="1" applyBorder="1" applyAlignment="1">
      <alignment horizontal="right" vertical="center" wrapText="1"/>
    </xf>
    <xf numFmtId="3" fontId="8" fillId="0" borderId="25" xfId="0" applyNumberFormat="1" applyFont="1" applyBorder="1" applyAlignment="1">
      <alignment horizontal="right" vertical="center" wrapText="1"/>
    </xf>
    <xf numFmtId="0" fontId="8" fillId="0" borderId="9" xfId="0" applyFont="1" applyBorder="1"/>
    <xf numFmtId="3" fontId="8" fillId="0" borderId="6" xfId="0" applyNumberFormat="1" applyFont="1" applyBorder="1" applyAlignment="1">
      <alignment horizontal="right" vertical="center" wrapText="1"/>
    </xf>
    <xf numFmtId="0" fontId="8" fillId="0" borderId="4" xfId="0" applyFont="1" applyBorder="1"/>
    <xf numFmtId="171" fontId="3" fillId="0" borderId="66" xfId="2" applyNumberFormat="1" applyFont="1" applyBorder="1" applyAlignment="1">
      <alignment horizontal="center"/>
    </xf>
    <xf numFmtId="171" fontId="3" fillId="0" borderId="77" xfId="2" applyNumberFormat="1" applyFont="1" applyBorder="1" applyAlignment="1">
      <alignment horizontal="center"/>
    </xf>
    <xf numFmtId="0" fontId="4" fillId="0" borderId="69" xfId="0" applyFont="1" applyBorder="1"/>
    <xf numFmtId="173" fontId="4" fillId="0" borderId="0" xfId="0" applyNumberFormat="1" applyFont="1" applyAlignment="1">
      <alignment horizontal="center"/>
    </xf>
    <xf numFmtId="173" fontId="4" fillId="0" borderId="49" xfId="0" applyNumberFormat="1" applyFont="1" applyBorder="1" applyAlignment="1">
      <alignment horizontal="center"/>
    </xf>
    <xf numFmtId="173" fontId="4" fillId="0" borderId="12" xfId="0" applyNumberFormat="1" applyFont="1" applyBorder="1" applyAlignment="1">
      <alignment horizontal="center"/>
    </xf>
    <xf numFmtId="173" fontId="4" fillId="0" borderId="12" xfId="6" applyNumberFormat="1" applyFont="1" applyBorder="1" applyAlignment="1">
      <alignment horizontal="right"/>
    </xf>
    <xf numFmtId="165" fontId="4" fillId="0" borderId="13" xfId="6" applyNumberFormat="1" applyFont="1" applyBorder="1"/>
    <xf numFmtId="3" fontId="4" fillId="0" borderId="12" xfId="6" applyNumberFormat="1" applyFont="1" applyBorder="1"/>
    <xf numFmtId="173" fontId="4" fillId="0" borderId="59" xfId="6" applyNumberFormat="1" applyFont="1" applyBorder="1" applyAlignment="1">
      <alignment horizontal="right"/>
    </xf>
    <xf numFmtId="0" fontId="4" fillId="0" borderId="30" xfId="6" applyFont="1" applyBorder="1" applyAlignment="1">
      <alignment horizontal="left"/>
    </xf>
    <xf numFmtId="173" fontId="4" fillId="0" borderId="0" xfId="0" applyNumberFormat="1" applyFont="1"/>
    <xf numFmtId="165" fontId="4" fillId="0" borderId="29" xfId="6" applyNumberFormat="1" applyFont="1" applyBorder="1"/>
    <xf numFmtId="3" fontId="4" fillId="0" borderId="5" xfId="6" applyNumberFormat="1" applyFont="1" applyBorder="1"/>
    <xf numFmtId="173" fontId="4" fillId="0" borderId="5" xfId="6" applyNumberFormat="1" applyFont="1" applyBorder="1" applyAlignment="1">
      <alignment horizontal="right"/>
    </xf>
    <xf numFmtId="173" fontId="4" fillId="0" borderId="60" xfId="6" applyNumberFormat="1" applyFont="1" applyBorder="1" applyAlignment="1">
      <alignment horizontal="right"/>
    </xf>
    <xf numFmtId="0" fontId="4" fillId="0" borderId="27" xfId="6" applyFont="1" applyBorder="1" applyAlignment="1">
      <alignment horizontal="left"/>
    </xf>
    <xf numFmtId="0" fontId="3" fillId="0" borderId="43" xfId="6" applyFont="1" applyBorder="1" applyAlignment="1">
      <alignment horizontal="right"/>
    </xf>
    <xf numFmtId="0" fontId="3" fillId="0" borderId="2" xfId="6" applyFont="1" applyBorder="1" applyAlignment="1">
      <alignment horizontal="right"/>
    </xf>
    <xf numFmtId="0" fontId="3" fillId="0" borderId="61" xfId="6" applyFont="1" applyBorder="1" applyAlignment="1">
      <alignment horizontal="right"/>
    </xf>
    <xf numFmtId="16" fontId="3" fillId="0" borderId="75" xfId="6" quotePrefix="1" applyNumberFormat="1" applyFont="1" applyBorder="1" applyAlignment="1">
      <alignment horizontal="left"/>
    </xf>
    <xf numFmtId="0" fontId="4" fillId="0" borderId="79" xfId="0" applyFont="1" applyBorder="1"/>
    <xf numFmtId="0" fontId="4" fillId="0" borderId="0" xfId="6" applyFont="1" applyAlignment="1">
      <alignment vertical="top"/>
    </xf>
    <xf numFmtId="0" fontId="4" fillId="0" borderId="16" xfId="6" applyFont="1" applyBorder="1"/>
    <xf numFmtId="0" fontId="3" fillId="0" borderId="0" xfId="6" applyFont="1" applyAlignment="1">
      <alignment vertical="top"/>
    </xf>
    <xf numFmtId="0" fontId="4" fillId="0" borderId="0" xfId="6" quotePrefix="1" applyFont="1"/>
    <xf numFmtId="0" fontId="19" fillId="0" borderId="43" xfId="6" applyFont="1" applyBorder="1" applyAlignment="1">
      <alignment horizontal="center"/>
    </xf>
    <xf numFmtId="0" fontId="19" fillId="0" borderId="2" xfId="6" applyFont="1" applyBorder="1" applyAlignment="1">
      <alignment horizontal="center"/>
    </xf>
    <xf numFmtId="0" fontId="3" fillId="0" borderId="0" xfId="6" applyFont="1"/>
    <xf numFmtId="0" fontId="19" fillId="0" borderId="0" xfId="6" applyFont="1"/>
    <xf numFmtId="165" fontId="4" fillId="0" borderId="21" xfId="0" applyNumberFormat="1" applyFont="1" applyBorder="1"/>
    <xf numFmtId="3" fontId="4" fillId="0" borderId="5" xfId="6" applyNumberFormat="1" applyFont="1" applyBorder="1" applyAlignment="1">
      <alignment horizontal="right"/>
    </xf>
    <xf numFmtId="175" fontId="4" fillId="0" borderId="5" xfId="6" applyNumberFormat="1" applyFont="1" applyBorder="1" applyAlignment="1">
      <alignment horizontal="right"/>
    </xf>
    <xf numFmtId="165" fontId="4" fillId="0" borderId="76" xfId="0" applyNumberFormat="1" applyFont="1" applyBorder="1"/>
    <xf numFmtId="175" fontId="4" fillId="0" borderId="5" xfId="6" applyNumberFormat="1" applyFont="1" applyBorder="1" applyAlignment="1">
      <alignment horizontal="right" vertical="center"/>
    </xf>
    <xf numFmtId="3" fontId="4" fillId="0" borderId="5" xfId="6" applyNumberFormat="1" applyFont="1" applyBorder="1" applyAlignment="1">
      <alignment horizontal="right" vertical="center"/>
    </xf>
    <xf numFmtId="166" fontId="4" fillId="0" borderId="76" xfId="0" applyNumberFormat="1" applyFont="1" applyBorder="1"/>
    <xf numFmtId="0" fontId="3" fillId="0" borderId="74" xfId="0" applyFont="1" applyBorder="1" applyAlignment="1">
      <alignment horizontal="center" wrapText="1"/>
    </xf>
    <xf numFmtId="0" fontId="9" fillId="0" borderId="0" xfId="6" applyFont="1"/>
    <xf numFmtId="165" fontId="4" fillId="0" borderId="12" xfId="0" applyNumberFormat="1" applyFont="1" applyBorder="1" applyAlignment="1">
      <alignment horizontal="right"/>
    </xf>
    <xf numFmtId="165" fontId="4" fillId="0" borderId="5" xfId="0" applyNumberFormat="1" applyFont="1" applyBorder="1" applyAlignment="1">
      <alignment horizontal="right"/>
    </xf>
    <xf numFmtId="0" fontId="19" fillId="0" borderId="2" xfId="0" applyFont="1" applyBorder="1" applyAlignment="1">
      <alignment horizontal="center"/>
    </xf>
    <xf numFmtId="0" fontId="19" fillId="0" borderId="31" xfId="0" applyFont="1" applyBorder="1"/>
    <xf numFmtId="165" fontId="4" fillId="0" borderId="29" xfId="1" applyNumberFormat="1" applyFont="1" applyFill="1" applyBorder="1" applyAlignment="1">
      <alignment horizontal="right" indent="1"/>
    </xf>
    <xf numFmtId="176" fontId="8" fillId="0" borderId="60" xfId="10" applyNumberFormat="1" applyFont="1" applyFill="1" applyBorder="1" applyAlignment="1">
      <alignment horizontal="right" indent="1"/>
    </xf>
    <xf numFmtId="0" fontId="19" fillId="0" borderId="31" xfId="0" applyFont="1" applyBorder="1" applyAlignment="1">
      <alignment wrapText="1"/>
    </xf>
    <xf numFmtId="0" fontId="8" fillId="0" borderId="1" xfId="0" applyFont="1" applyBorder="1"/>
    <xf numFmtId="175" fontId="4" fillId="0" borderId="12" xfId="6" applyNumberFormat="1" applyFont="1" applyBorder="1" applyAlignment="1">
      <alignment horizontal="right" vertical="center"/>
    </xf>
    <xf numFmtId="165" fontId="4" fillId="0" borderId="49" xfId="0" applyNumberFormat="1" applyFont="1" applyBorder="1"/>
    <xf numFmtId="166" fontId="8" fillId="0" borderId="5" xfId="0" applyNumberFormat="1" applyFont="1" applyBorder="1" applyAlignment="1">
      <alignment horizontal="right"/>
    </xf>
    <xf numFmtId="165" fontId="8" fillId="0" borderId="5" xfId="0" applyNumberFormat="1" applyFont="1" applyBorder="1" applyAlignment="1">
      <alignment horizontal="right"/>
    </xf>
    <xf numFmtId="165" fontId="8" fillId="0" borderId="12" xfId="0" applyNumberFormat="1" applyFont="1" applyBorder="1" applyAlignment="1">
      <alignment horizontal="right"/>
    </xf>
    <xf numFmtId="165" fontId="4" fillId="0" borderId="12" xfId="0" applyNumberFormat="1" applyFont="1" applyBorder="1"/>
    <xf numFmtId="0" fontId="0" fillId="0" borderId="5" xfId="0" applyBorder="1"/>
    <xf numFmtId="3" fontId="0" fillId="0" borderId="5" xfId="0" applyNumberFormat="1" applyBorder="1"/>
    <xf numFmtId="0" fontId="0" fillId="0" borderId="1" xfId="0" applyBorder="1"/>
    <xf numFmtId="3" fontId="0" fillId="0" borderId="29" xfId="0" applyNumberFormat="1" applyBorder="1"/>
    <xf numFmtId="0" fontId="1" fillId="0" borderId="2" xfId="0" applyFont="1" applyBorder="1"/>
    <xf numFmtId="0" fontId="1" fillId="0" borderId="43" xfId="0" applyFont="1" applyBorder="1"/>
    <xf numFmtId="0" fontId="1" fillId="0" borderId="31" xfId="0" applyFont="1" applyBorder="1"/>
    <xf numFmtId="3" fontId="1" fillId="0" borderId="12" xfId="0" applyNumberFormat="1" applyFont="1" applyBorder="1"/>
    <xf numFmtId="3" fontId="1" fillId="0" borderId="13" xfId="0" applyNumberFormat="1" applyFont="1" applyBorder="1"/>
    <xf numFmtId="0" fontId="0" fillId="0" borderId="12" xfId="0" applyBorder="1"/>
    <xf numFmtId="0" fontId="0" fillId="0" borderId="4" xfId="0" applyBorder="1"/>
    <xf numFmtId="0" fontId="0" fillId="0" borderId="6" xfId="0" applyBorder="1"/>
    <xf numFmtId="16" fontId="19" fillId="0" borderId="1" xfId="6" quotePrefix="1" applyNumberFormat="1" applyFont="1" applyBorder="1" applyAlignment="1">
      <alignment horizontal="left" vertical="center" indent="1"/>
    </xf>
    <xf numFmtId="0" fontId="19" fillId="0" borderId="43" xfId="6" applyFont="1" applyBorder="1" applyAlignment="1">
      <alignment horizontal="right" vertical="center"/>
    </xf>
    <xf numFmtId="0" fontId="8" fillId="0" borderId="28" xfId="6" applyFont="1" applyBorder="1" applyAlignment="1">
      <alignment horizontal="left" indent="1"/>
    </xf>
    <xf numFmtId="3" fontId="8" fillId="0" borderId="29" xfId="0" applyNumberFormat="1" applyFont="1" applyBorder="1"/>
    <xf numFmtId="0" fontId="8" fillId="0" borderId="31" xfId="6" applyFont="1" applyBorder="1" applyAlignment="1">
      <alignment horizontal="left" indent="1"/>
    </xf>
    <xf numFmtId="3" fontId="8" fillId="0" borderId="13" xfId="0" applyNumberFormat="1" applyFont="1" applyBorder="1"/>
    <xf numFmtId="3" fontId="3" fillId="0" borderId="0" xfId="6" applyNumberFormat="1" applyFont="1"/>
    <xf numFmtId="3" fontId="30" fillId="0" borderId="0" xfId="6" applyNumberFormat="1" applyFont="1"/>
    <xf numFmtId="3" fontId="4" fillId="0" borderId="0" xfId="6" applyNumberFormat="1" applyFont="1"/>
    <xf numFmtId="0" fontId="4" fillId="0" borderId="0" xfId="6" applyFont="1" applyAlignment="1">
      <alignment horizontal="left"/>
    </xf>
    <xf numFmtId="16" fontId="19" fillId="0" borderId="1" xfId="6" quotePrefix="1" applyNumberFormat="1" applyFont="1" applyBorder="1" applyAlignment="1">
      <alignment horizontal="left" vertical="center" wrapText="1" indent="1"/>
    </xf>
    <xf numFmtId="0" fontId="19" fillId="0" borderId="47" xfId="6" quotePrefix="1" applyFont="1" applyBorder="1" applyAlignment="1">
      <alignment horizontal="right" vertical="center" indent="1"/>
    </xf>
    <xf numFmtId="0" fontId="19" fillId="0" borderId="43" xfId="6" quotePrefix="1" applyFont="1" applyBorder="1" applyAlignment="1">
      <alignment horizontal="right" vertical="center" indent="1"/>
    </xf>
    <xf numFmtId="16" fontId="19" fillId="0" borderId="28" xfId="6" quotePrefix="1" applyNumberFormat="1" applyFont="1" applyBorder="1" applyAlignment="1">
      <alignment horizontal="left" vertical="center" wrapText="1" indent="1"/>
    </xf>
    <xf numFmtId="0" fontId="8" fillId="0" borderId="28" xfId="6" applyFont="1" applyBorder="1" applyAlignment="1">
      <alignment horizontal="left" vertical="center" indent="1"/>
    </xf>
    <xf numFmtId="166" fontId="8" fillId="0" borderId="5" xfId="6" applyNumberFormat="1" applyFont="1" applyBorder="1"/>
    <xf numFmtId="0" fontId="4" fillId="0" borderId="63" xfId="6" applyFont="1" applyBorder="1"/>
    <xf numFmtId="0" fontId="4" fillId="0" borderId="29" xfId="6" applyFont="1" applyBorder="1"/>
    <xf numFmtId="0" fontId="8" fillId="0" borderId="5" xfId="6" applyFont="1" applyBorder="1"/>
    <xf numFmtId="3" fontId="8" fillId="0" borderId="5" xfId="6" applyNumberFormat="1" applyFont="1" applyBorder="1"/>
    <xf numFmtId="3" fontId="8" fillId="0" borderId="63" xfId="6" applyNumberFormat="1" applyFont="1" applyBorder="1"/>
    <xf numFmtId="0" fontId="4" fillId="0" borderId="76" xfId="6" applyFont="1" applyBorder="1"/>
    <xf numFmtId="0" fontId="8" fillId="0" borderId="31" xfId="6" applyFont="1" applyBorder="1" applyAlignment="1">
      <alignment horizontal="left" vertical="center" indent="1"/>
    </xf>
    <xf numFmtId="0" fontId="8" fillId="0" borderId="12" xfId="6" applyFont="1" applyBorder="1" applyAlignment="1">
      <alignment horizontal="right"/>
    </xf>
    <xf numFmtId="0" fontId="4" fillId="0" borderId="53" xfId="6" applyFont="1" applyBorder="1" applyAlignment="1">
      <alignment horizontal="right"/>
    </xf>
    <xf numFmtId="0" fontId="4" fillId="0" borderId="13" xfId="6" applyFont="1" applyBorder="1" applyAlignment="1">
      <alignment horizontal="right"/>
    </xf>
    <xf numFmtId="0" fontId="3" fillId="0" borderId="0" xfId="6" applyFont="1" applyAlignment="1">
      <alignment horizontal="left" vertical="center"/>
    </xf>
    <xf numFmtId="0" fontId="19" fillId="0" borderId="0" xfId="6" applyFont="1" applyAlignment="1">
      <alignment horizontal="left"/>
    </xf>
    <xf numFmtId="0" fontId="3" fillId="0" borderId="0" xfId="6" applyFont="1" applyAlignment="1">
      <alignment horizontal="center"/>
    </xf>
    <xf numFmtId="3" fontId="4" fillId="0" borderId="76" xfId="6" applyNumberFormat="1" applyFont="1" applyBorder="1"/>
    <xf numFmtId="173" fontId="4" fillId="0" borderId="5" xfId="6" applyNumberFormat="1" applyFont="1" applyFill="1" applyBorder="1" applyAlignment="1">
      <alignment horizontal="right"/>
    </xf>
    <xf numFmtId="0" fontId="4" fillId="0" borderId="0" xfId="0" applyFont="1" applyFill="1"/>
    <xf numFmtId="3" fontId="4" fillId="0" borderId="29" xfId="0" applyNumberFormat="1" applyFont="1" applyFill="1" applyBorder="1"/>
    <xf numFmtId="3" fontId="4" fillId="0" borderId="13" xfId="1" applyNumberFormat="1" applyFont="1" applyFill="1" applyBorder="1"/>
    <xf numFmtId="0" fontId="3" fillId="0" borderId="74" xfId="0" applyFont="1" applyBorder="1"/>
    <xf numFmtId="0" fontId="3" fillId="0" borderId="28" xfId="0" applyFont="1" applyBorder="1" applyAlignment="1">
      <alignment horizontal="center"/>
    </xf>
    <xf numFmtId="0" fontId="3" fillId="0" borderId="5" xfId="0" applyFont="1" applyBorder="1" applyAlignment="1">
      <alignment horizontal="center"/>
    </xf>
    <xf numFmtId="0" fontId="3" fillId="0" borderId="29"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29" xfId="0" applyFont="1" applyBorder="1" applyAlignment="1">
      <alignment horizontal="center"/>
    </xf>
    <xf numFmtId="0" fontId="4" fillId="0" borderId="60" xfId="0" applyFont="1" applyBorder="1" applyAlignment="1">
      <alignment horizontal="center"/>
    </xf>
    <xf numFmtId="0" fontId="3" fillId="0" borderId="60" xfId="0" applyFont="1" applyBorder="1" applyAlignment="1">
      <alignment horizontal="center"/>
    </xf>
    <xf numFmtId="0" fontId="6" fillId="0" borderId="67" xfId="0" applyFont="1" applyBorder="1" applyAlignment="1">
      <alignment horizontal="right"/>
    </xf>
    <xf numFmtId="0" fontId="6" fillId="0" borderId="77" xfId="0" applyFont="1" applyBorder="1" applyAlignment="1">
      <alignment horizontal="right"/>
    </xf>
    <xf numFmtId="0" fontId="6" fillId="0" borderId="35" xfId="0" applyFont="1" applyBorder="1" applyAlignment="1">
      <alignment horizontal="right"/>
    </xf>
    <xf numFmtId="0" fontId="7" fillId="0" borderId="8" xfId="0" applyFont="1" applyBorder="1"/>
    <xf numFmtId="0" fontId="6" fillId="0" borderId="25" xfId="0" applyFont="1" applyBorder="1"/>
    <xf numFmtId="3" fontId="6" fillId="0" borderId="20" xfId="0" applyNumberFormat="1" applyFont="1" applyBorder="1" applyAlignment="1">
      <alignment horizontal="right"/>
    </xf>
    <xf numFmtId="3" fontId="6" fillId="0" borderId="3" xfId="0" applyNumberFormat="1" applyFont="1" applyBorder="1" applyAlignment="1">
      <alignment horizontal="right"/>
    </xf>
    <xf numFmtId="0" fontId="7" fillId="0" borderId="10" xfId="0" applyFont="1" applyBorder="1"/>
    <xf numFmtId="3" fontId="7" fillId="0" borderId="0" xfId="0" applyNumberFormat="1" applyFont="1" applyAlignment="1">
      <alignment horizontal="right"/>
    </xf>
    <xf numFmtId="3" fontId="7" fillId="0" borderId="39" xfId="0" applyNumberFormat="1" applyFont="1" applyBorder="1" applyAlignment="1">
      <alignment horizontal="right"/>
    </xf>
    <xf numFmtId="0" fontId="7" fillId="0" borderId="9" xfId="0" applyFont="1" applyBorder="1"/>
    <xf numFmtId="0" fontId="7" fillId="0" borderId="25" xfId="0" applyFont="1" applyBorder="1"/>
    <xf numFmtId="3" fontId="7" fillId="0" borderId="20" xfId="0" applyNumberFormat="1" applyFont="1" applyBorder="1" applyAlignment="1">
      <alignment horizontal="right"/>
    </xf>
    <xf numFmtId="0" fontId="7" fillId="0" borderId="4" xfId="0" applyFont="1" applyBorder="1"/>
    <xf numFmtId="0" fontId="7" fillId="0" borderId="6" xfId="0" applyFont="1" applyBorder="1"/>
    <xf numFmtId="0" fontId="4" fillId="0" borderId="42" xfId="0" applyFont="1" applyBorder="1"/>
    <xf numFmtId="0" fontId="7" fillId="0" borderId="11" xfId="0" applyFont="1" applyBorder="1"/>
    <xf numFmtId="0" fontId="6" fillId="0" borderId="59" xfId="0" applyFont="1" applyBorder="1"/>
    <xf numFmtId="3" fontId="6" fillId="0" borderId="58" xfId="0" applyNumberFormat="1" applyFont="1" applyBorder="1" applyAlignment="1">
      <alignment horizontal="right"/>
    </xf>
    <xf numFmtId="0" fontId="3" fillId="0" borderId="39" xfId="0" applyFont="1" applyBorder="1"/>
    <xf numFmtId="168" fontId="8" fillId="0" borderId="5" xfId="2" applyNumberFormat="1" applyFont="1" applyFill="1" applyBorder="1" applyAlignment="1">
      <alignment horizontal="right" wrapText="1"/>
    </xf>
    <xf numFmtId="165" fontId="4" fillId="0" borderId="29" xfId="1" applyNumberFormat="1" applyFont="1" applyFill="1" applyBorder="1" applyAlignment="1">
      <alignment horizontal="right"/>
    </xf>
    <xf numFmtId="168" fontId="4" fillId="0" borderId="60" xfId="2" applyNumberFormat="1" applyFont="1" applyFill="1" applyBorder="1" applyAlignment="1">
      <alignment horizontal="right" wrapText="1"/>
    </xf>
    <xf numFmtId="177" fontId="4" fillId="0" borderId="60" xfId="0" applyNumberFormat="1" applyFont="1" applyBorder="1" applyAlignment="1">
      <alignment horizontal="right" wrapText="1"/>
    </xf>
    <xf numFmtId="177" fontId="4" fillId="0" borderId="59" xfId="0" applyNumberFormat="1" applyFont="1" applyBorder="1" applyAlignment="1">
      <alignment horizontal="right" wrapText="1"/>
    </xf>
    <xf numFmtId="168" fontId="4" fillId="0" borderId="12" xfId="2" applyNumberFormat="1" applyFont="1" applyFill="1" applyBorder="1" applyAlignment="1">
      <alignment horizontal="right" wrapText="1"/>
    </xf>
    <xf numFmtId="165" fontId="4" fillId="0" borderId="13" xfId="1" applyNumberFormat="1" applyFont="1" applyFill="1" applyBorder="1" applyAlignment="1">
      <alignment horizontal="right"/>
    </xf>
    <xf numFmtId="0" fontId="4" fillId="0" borderId="0" xfId="6" applyFont="1" applyAlignment="1">
      <alignment horizontal="left" vertical="center"/>
    </xf>
    <xf numFmtId="0" fontId="32" fillId="0" borderId="0" xfId="11" applyFont="1" applyFill="1" applyAlignment="1">
      <alignment horizontal="left" vertical="center"/>
    </xf>
    <xf numFmtId="0" fontId="33" fillId="0" borderId="0" xfId="0" applyFont="1" applyFill="1"/>
    <xf numFmtId="0" fontId="34" fillId="0" borderId="0" xfId="0" applyFont="1" applyFill="1" applyAlignment="1">
      <alignment wrapText="1"/>
    </xf>
    <xf numFmtId="0" fontId="35" fillId="0" borderId="0" xfId="0" applyFont="1" applyFill="1" applyAlignment="1">
      <alignment wrapText="1"/>
    </xf>
    <xf numFmtId="0" fontId="33" fillId="0" borderId="0" xfId="0" applyFont="1" applyFill="1" applyAlignment="1">
      <alignment wrapText="1"/>
    </xf>
    <xf numFmtId="0" fontId="36" fillId="0" borderId="0" xfId="0" applyFont="1" applyFill="1"/>
    <xf numFmtId="0" fontId="13" fillId="0" borderId="0" xfId="0" applyFont="1" applyAlignment="1">
      <alignment vertical="top"/>
    </xf>
    <xf numFmtId="0" fontId="3" fillId="0" borderId="3" xfId="0" applyFont="1" applyBorder="1" applyAlignment="1">
      <alignment horizontal="center" wrapText="1"/>
    </xf>
    <xf numFmtId="0" fontId="3" fillId="0" borderId="2"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3" fontId="7" fillId="0" borderId="21" xfId="0" applyNumberFormat="1" applyFont="1" applyBorder="1" applyAlignment="1">
      <alignment horizontal="right"/>
    </xf>
    <xf numFmtId="0" fontId="4" fillId="0" borderId="21" xfId="0" applyFont="1" applyBorder="1" applyAlignment="1">
      <alignment horizontal="right"/>
    </xf>
    <xf numFmtId="0" fontId="4" fillId="0" borderId="0" xfId="0" applyNumberFormat="1" applyFont="1"/>
    <xf numFmtId="1" fontId="3" fillId="0" borderId="74" xfId="0" applyNumberFormat="1" applyFont="1" applyFill="1" applyBorder="1" applyAlignment="1">
      <alignment horizontal="right"/>
    </xf>
    <xf numFmtId="1" fontId="3" fillId="0" borderId="43" xfId="0" applyNumberFormat="1" applyFont="1" applyFill="1" applyBorder="1" applyAlignment="1">
      <alignment horizontal="right"/>
    </xf>
    <xf numFmtId="3" fontId="4" fillId="0" borderId="63" xfId="0" applyNumberFormat="1" applyFont="1" applyFill="1" applyBorder="1"/>
    <xf numFmtId="3" fontId="4" fillId="0" borderId="41" xfId="0" applyNumberFormat="1" applyFont="1" applyFill="1" applyBorder="1"/>
    <xf numFmtId="174" fontId="8" fillId="0" borderId="5" xfId="6" applyNumberFormat="1" applyFont="1" applyBorder="1" applyAlignment="1">
      <alignment horizontal="right"/>
    </xf>
    <xf numFmtId="174" fontId="8" fillId="0" borderId="29" xfId="6" applyNumberFormat="1" applyFont="1" applyBorder="1" applyAlignment="1">
      <alignment horizontal="right"/>
    </xf>
    <xf numFmtId="174" fontId="19" fillId="0" borderId="6" xfId="6" applyNumberFormat="1" applyFont="1" applyBorder="1" applyAlignment="1">
      <alignment horizontal="right"/>
    </xf>
    <xf numFmtId="174" fontId="19" fillId="0" borderId="5" xfId="6" applyNumberFormat="1" applyFont="1" applyBorder="1" applyAlignment="1">
      <alignment horizontal="right"/>
    </xf>
    <xf numFmtId="174" fontId="19" fillId="0" borderId="29" xfId="6" applyNumberFormat="1" applyFont="1" applyBorder="1" applyAlignment="1">
      <alignment horizontal="right"/>
    </xf>
    <xf numFmtId="0" fontId="8" fillId="0" borderId="5" xfId="1" applyNumberFormat="1" applyFont="1" applyBorder="1" applyAlignment="1">
      <alignment horizontal="right"/>
    </xf>
    <xf numFmtId="0" fontId="8" fillId="0" borderId="29" xfId="1" applyNumberFormat="1" applyFont="1" applyBorder="1" applyAlignment="1">
      <alignment horizontal="right"/>
    </xf>
    <xf numFmtId="0" fontId="19" fillId="0" borderId="12" xfId="1" applyNumberFormat="1" applyFont="1" applyBorder="1" applyAlignment="1">
      <alignment horizontal="right"/>
    </xf>
    <xf numFmtId="0" fontId="19" fillId="0" borderId="13" xfId="1" applyNumberFormat="1" applyFont="1" applyBorder="1" applyAlignment="1">
      <alignment horizontal="right"/>
    </xf>
    <xf numFmtId="175" fontId="4" fillId="0" borderId="63" xfId="6" applyNumberFormat="1" applyFont="1" applyBorder="1" applyAlignment="1">
      <alignment horizontal="right"/>
    </xf>
    <xf numFmtId="175" fontId="4" fillId="0" borderId="62" xfId="6" applyNumberFormat="1" applyFont="1" applyBorder="1" applyAlignment="1">
      <alignment horizontal="right"/>
    </xf>
    <xf numFmtId="175" fontId="3" fillId="0" borderId="63" xfId="6" applyNumberFormat="1" applyFont="1" applyBorder="1" applyAlignment="1">
      <alignment horizontal="right" vertical="center"/>
    </xf>
    <xf numFmtId="175" fontId="3" fillId="0" borderId="62" xfId="6" applyNumberFormat="1" applyFont="1" applyBorder="1" applyAlignment="1">
      <alignment horizontal="right" vertical="center"/>
    </xf>
    <xf numFmtId="176" fontId="8" fillId="0" borderId="5" xfId="10" applyNumberFormat="1" applyFont="1" applyFill="1" applyBorder="1" applyAlignment="1">
      <alignment horizontal="right" indent="1"/>
    </xf>
    <xf numFmtId="176" fontId="8" fillId="0" borderId="12" xfId="10" applyNumberFormat="1" applyFont="1" applyFill="1" applyBorder="1" applyAlignment="1">
      <alignment horizontal="right" indent="1"/>
    </xf>
    <xf numFmtId="165" fontId="4" fillId="0" borderId="13" xfId="1" applyNumberFormat="1" applyFont="1" applyFill="1" applyBorder="1" applyAlignment="1">
      <alignment horizontal="right" indent="1"/>
    </xf>
    <xf numFmtId="176" fontId="8" fillId="0" borderId="6" xfId="10" applyNumberFormat="1" applyFont="1" applyFill="1" applyBorder="1" applyAlignment="1">
      <alignment horizontal="right" indent="1"/>
    </xf>
    <xf numFmtId="166" fontId="0" fillId="0" borderId="7" xfId="0" applyNumberFormat="1" applyBorder="1"/>
    <xf numFmtId="0" fontId="4" fillId="0" borderId="5" xfId="0" applyFont="1" applyBorder="1" applyAlignment="1">
      <alignment horizontal="left"/>
    </xf>
    <xf numFmtId="175" fontId="4" fillId="0" borderId="6" xfId="0" applyNumberFormat="1" applyFont="1" applyBorder="1" applyAlignment="1">
      <alignment horizontal="right"/>
    </xf>
    <xf numFmtId="3" fontId="4" fillId="0" borderId="7" xfId="0" applyNumberFormat="1" applyFont="1" applyBorder="1" applyAlignment="1">
      <alignment horizontal="right"/>
    </xf>
    <xf numFmtId="0" fontId="3" fillId="0" borderId="5" xfId="0" applyFont="1" applyBorder="1" applyAlignment="1">
      <alignment horizontal="left"/>
    </xf>
    <xf numFmtId="3" fontId="3" fillId="0" borderId="6" xfId="0" applyNumberFormat="1" applyFont="1" applyBorder="1" applyAlignment="1">
      <alignment horizontal="right"/>
    </xf>
    <xf numFmtId="175" fontId="3" fillId="0" borderId="6" xfId="0" applyNumberFormat="1" applyFont="1" applyBorder="1" applyAlignment="1">
      <alignment horizontal="right"/>
    </xf>
    <xf numFmtId="3" fontId="3" fillId="0" borderId="7" xfId="0" applyNumberFormat="1" applyFont="1" applyBorder="1" applyAlignment="1">
      <alignment horizontal="right"/>
    </xf>
    <xf numFmtId="175" fontId="4" fillId="0" borderId="5" xfId="0" applyNumberFormat="1" applyFont="1" applyBorder="1"/>
    <xf numFmtId="0" fontId="3" fillId="0" borderId="12" xfId="0" applyFont="1" applyBorder="1" applyAlignment="1">
      <alignment horizontal="left"/>
    </xf>
    <xf numFmtId="3" fontId="3" fillId="0" borderId="12" xfId="0" applyNumberFormat="1" applyFont="1" applyBorder="1" applyAlignment="1">
      <alignment horizontal="right"/>
    </xf>
    <xf numFmtId="175" fontId="3" fillId="0" borderId="12" xfId="0" applyNumberFormat="1" applyFont="1" applyBorder="1" applyAlignment="1">
      <alignment horizontal="right"/>
    </xf>
    <xf numFmtId="3" fontId="3" fillId="0" borderId="13" xfId="0" applyNumberFormat="1" applyFont="1" applyBorder="1" applyAlignment="1">
      <alignment horizontal="right"/>
    </xf>
    <xf numFmtId="0" fontId="4" fillId="0" borderId="40" xfId="0" applyFont="1" applyBorder="1"/>
    <xf numFmtId="0" fontId="3" fillId="0" borderId="34" xfId="0" applyFont="1" applyBorder="1"/>
    <xf numFmtId="3" fontId="3" fillId="0" borderId="68" xfId="0" applyNumberFormat="1" applyFont="1" applyBorder="1"/>
    <xf numFmtId="3" fontId="4" fillId="0" borderId="4" xfId="0" applyNumberFormat="1" applyFont="1" applyBorder="1"/>
    <xf numFmtId="3" fontId="3" fillId="0" borderId="69" xfId="0" applyNumberFormat="1" applyFont="1" applyBorder="1"/>
    <xf numFmtId="3" fontId="4" fillId="0" borderId="31" xfId="0" applyNumberFormat="1" applyFont="1" applyBorder="1"/>
    <xf numFmtId="0" fontId="4" fillId="0" borderId="11" xfId="0" applyFont="1" applyBorder="1"/>
    <xf numFmtId="3" fontId="4" fillId="0" borderId="9" xfId="0" applyNumberFormat="1" applyFont="1" applyBorder="1"/>
    <xf numFmtId="0" fontId="3" fillId="0" borderId="31" xfId="0" applyFont="1" applyBorder="1" applyAlignment="1">
      <alignment horizontal="center" wrapText="1"/>
    </xf>
    <xf numFmtId="0" fontId="3" fillId="0" borderId="13" xfId="0" applyFont="1" applyBorder="1" applyAlignment="1">
      <alignment horizontal="center" wrapText="1"/>
    </xf>
    <xf numFmtId="165" fontId="4" fillId="0" borderId="63" xfId="1" applyNumberFormat="1" applyFont="1" applyBorder="1"/>
    <xf numFmtId="9" fontId="4" fillId="0" borderId="9" xfId="1" applyFont="1" applyBorder="1" applyAlignment="1">
      <alignment horizontal="right"/>
    </xf>
    <xf numFmtId="9" fontId="4" fillId="0" borderId="25" xfId="1" applyFont="1" applyBorder="1" applyAlignment="1">
      <alignment horizontal="right"/>
    </xf>
    <xf numFmtId="9" fontId="4" fillId="0" borderId="26" xfId="1" applyFont="1" applyBorder="1" applyAlignment="1">
      <alignment horizontal="right"/>
    </xf>
    <xf numFmtId="9" fontId="4" fillId="0" borderId="28" xfId="1" applyFont="1" applyBorder="1" applyAlignment="1">
      <alignment horizontal="right"/>
    </xf>
    <xf numFmtId="9" fontId="4" fillId="0" borderId="5" xfId="1" applyFont="1" applyBorder="1" applyAlignment="1">
      <alignment horizontal="right"/>
    </xf>
    <xf numFmtId="9" fontId="4" fillId="0" borderId="29" xfId="1" applyFont="1" applyBorder="1" applyAlignment="1">
      <alignment horizontal="right"/>
    </xf>
    <xf numFmtId="9" fontId="4" fillId="0" borderId="31" xfId="1" applyFont="1" applyBorder="1" applyAlignment="1">
      <alignment horizontal="right"/>
    </xf>
    <xf numFmtId="9" fontId="4" fillId="0" borderId="12" xfId="1" applyFont="1" applyBorder="1" applyAlignment="1">
      <alignment horizontal="right"/>
    </xf>
    <xf numFmtId="9" fontId="4" fillId="0" borderId="13" xfId="1" applyFont="1" applyBorder="1" applyAlignment="1">
      <alignment horizontal="right"/>
    </xf>
    <xf numFmtId="165" fontId="0" fillId="0" borderId="0" xfId="1" applyNumberFormat="1" applyFont="1"/>
    <xf numFmtId="166" fontId="0" fillId="0" borderId="0" xfId="1" applyNumberFormat="1" applyFont="1"/>
    <xf numFmtId="172" fontId="7" fillId="0" borderId="28" xfId="2" applyNumberFormat="1" applyFont="1" applyFill="1" applyBorder="1" applyAlignment="1">
      <alignment horizontal="right" wrapText="1"/>
    </xf>
    <xf numFmtId="172" fontId="7" fillId="0" borderId="9" xfId="2" applyNumberFormat="1" applyFont="1" applyFill="1" applyBorder="1" applyAlignment="1">
      <alignment horizontal="right" wrapText="1"/>
    </xf>
    <xf numFmtId="172" fontId="7" fillId="0" borderId="31" xfId="2" applyNumberFormat="1" applyFont="1" applyFill="1" applyBorder="1" applyAlignment="1">
      <alignment horizontal="right" wrapText="1"/>
    </xf>
    <xf numFmtId="0" fontId="0" fillId="0" borderId="0" xfId="0"/>
    <xf numFmtId="0" fontId="3" fillId="0" borderId="47" xfId="0" applyFont="1" applyBorder="1" applyAlignment="1">
      <alignment horizontal="center"/>
    </xf>
    <xf numFmtId="9" fontId="0" fillId="0" borderId="0" xfId="1" applyFont="1"/>
    <xf numFmtId="0" fontId="0" fillId="0" borderId="0" xfId="0" applyAlignment="1">
      <alignment wrapText="1"/>
    </xf>
    <xf numFmtId="178" fontId="37" fillId="0" borderId="0" xfId="0" applyNumberFormat="1" applyFont="1" applyFill="1" applyBorder="1" applyAlignment="1">
      <alignment horizontal="center" vertical="center"/>
    </xf>
    <xf numFmtId="0" fontId="0" fillId="0" borderId="0" xfId="0" applyFill="1" applyBorder="1" applyAlignment="1">
      <alignment horizontal="left"/>
    </xf>
    <xf numFmtId="179" fontId="38" fillId="0" borderId="0" xfId="0" applyNumberFormat="1" applyFont="1" applyFill="1" applyBorder="1" applyAlignment="1">
      <alignment horizontal="right" vertical="top"/>
    </xf>
    <xf numFmtId="179" fontId="0" fillId="0" borderId="0" xfId="0" applyNumberFormat="1" applyFill="1" applyBorder="1" applyAlignment="1">
      <alignment horizontal="left"/>
    </xf>
    <xf numFmtId="179" fontId="37" fillId="0" borderId="0" xfId="0" applyNumberFormat="1" applyFont="1" applyFill="1" applyBorder="1" applyAlignment="1">
      <alignment horizontal="right" vertical="top"/>
    </xf>
    <xf numFmtId="3" fontId="4" fillId="0" borderId="65" xfId="0" applyNumberFormat="1" applyFont="1" applyFill="1" applyBorder="1" applyAlignment="1">
      <alignment horizontal="right" wrapText="1"/>
    </xf>
    <xf numFmtId="9" fontId="4" fillId="0" borderId="0" xfId="1" applyFont="1"/>
    <xf numFmtId="14" fontId="0" fillId="0" borderId="0" xfId="0" applyNumberFormat="1"/>
    <xf numFmtId="166" fontId="1" fillId="0" borderId="0" xfId="0" applyNumberFormat="1" applyFont="1"/>
    <xf numFmtId="166" fontId="4" fillId="0" borderId="29" xfId="6" applyNumberFormat="1" applyFont="1" applyBorder="1"/>
    <xf numFmtId="0" fontId="4" fillId="0" borderId="28" xfId="0" applyFont="1" applyBorder="1" applyAlignment="1">
      <alignment horizontal="right"/>
    </xf>
    <xf numFmtId="3" fontId="4" fillId="0" borderId="28" xfId="0" applyNumberFormat="1" applyFont="1" applyBorder="1" applyAlignment="1">
      <alignment horizontal="right"/>
    </xf>
    <xf numFmtId="0" fontId="3" fillId="0" borderId="0" xfId="0" applyFont="1" applyFill="1" applyAlignment="1">
      <alignment vertical="center"/>
    </xf>
    <xf numFmtId="165" fontId="0" fillId="0" borderId="0" xfId="0" applyNumberFormat="1"/>
    <xf numFmtId="165" fontId="4" fillId="0" borderId="13" xfId="1" applyNumberFormat="1" applyFont="1" applyBorder="1"/>
    <xf numFmtId="0" fontId="0" fillId="0" borderId="0" xfId="0" applyFont="1"/>
    <xf numFmtId="168" fontId="15" fillId="0" borderId="0" xfId="0" applyNumberFormat="1" applyFont="1"/>
    <xf numFmtId="3" fontId="8" fillId="0" borderId="1" xfId="5" applyNumberFormat="1" applyBorder="1"/>
    <xf numFmtId="3" fontId="8" fillId="0" borderId="28" xfId="5" applyNumberFormat="1" applyBorder="1"/>
    <xf numFmtId="4" fontId="8" fillId="0" borderId="31" xfId="5" applyNumberFormat="1" applyBorder="1"/>
    <xf numFmtId="4" fontId="8" fillId="0" borderId="33" xfId="5" applyNumberFormat="1" applyBorder="1"/>
    <xf numFmtId="0" fontId="3" fillId="0" borderId="16" xfId="0" applyFont="1" applyBorder="1" applyAlignment="1">
      <alignment horizontal="right"/>
    </xf>
    <xf numFmtId="0" fontId="4" fillId="0" borderId="20" xfId="0" applyFont="1" applyBorder="1"/>
    <xf numFmtId="166" fontId="4" fillId="0" borderId="62" xfId="0" applyNumberFormat="1" applyFont="1" applyBorder="1"/>
    <xf numFmtId="0" fontId="3" fillId="0" borderId="17" xfId="0" applyFont="1" applyBorder="1" applyAlignment="1">
      <alignment horizontal="right"/>
    </xf>
    <xf numFmtId="0" fontId="3" fillId="0" borderId="1" xfId="0" applyFont="1" applyBorder="1" applyAlignment="1">
      <alignment horizontal="center"/>
    </xf>
    <xf numFmtId="0" fontId="3" fillId="0" borderId="28" xfId="0" applyFont="1" applyBorder="1" applyAlignment="1">
      <alignment horizontal="center"/>
    </xf>
    <xf numFmtId="0" fontId="3" fillId="0" borderId="5" xfId="0" applyFont="1" applyBorder="1" applyAlignment="1">
      <alignment horizontal="center"/>
    </xf>
    <xf numFmtId="0" fontId="3" fillId="0" borderId="29" xfId="0" applyFont="1" applyBorder="1" applyAlignment="1">
      <alignment horizontal="center"/>
    </xf>
    <xf numFmtId="165" fontId="4" fillId="0" borderId="28" xfId="0" applyNumberFormat="1" applyFont="1" applyBorder="1"/>
    <xf numFmtId="165" fontId="4" fillId="0" borderId="31" xfId="0" applyNumberFormat="1" applyFont="1" applyBorder="1"/>
    <xf numFmtId="165" fontId="4" fillId="0" borderId="60" xfId="1" applyNumberFormat="1" applyFont="1" applyBorder="1"/>
    <xf numFmtId="165" fontId="4" fillId="0" borderId="59" xfId="1" applyNumberFormat="1" applyFont="1" applyBorder="1"/>
    <xf numFmtId="0" fontId="3" fillId="0" borderId="5" xfId="0" applyFont="1" applyBorder="1"/>
    <xf numFmtId="0" fontId="3" fillId="0" borderId="29" xfId="0" applyFont="1" applyBorder="1"/>
    <xf numFmtId="9" fontId="4" fillId="0" borderId="0" xfId="1" applyNumberFormat="1" applyFont="1"/>
    <xf numFmtId="2" fontId="8" fillId="0" borderId="5" xfId="6" applyNumberFormat="1" applyFont="1" applyBorder="1"/>
    <xf numFmtId="2" fontId="4" fillId="0" borderId="0" xfId="0" applyNumberFormat="1" applyFont="1"/>
    <xf numFmtId="174" fontId="4" fillId="0" borderId="0" xfId="6" applyNumberFormat="1" applyFont="1"/>
    <xf numFmtId="0" fontId="4" fillId="0" borderId="0" xfId="6" applyFont="1" applyBorder="1"/>
    <xf numFmtId="4" fontId="4" fillId="0" borderId="0" xfId="0" applyNumberFormat="1" applyFont="1"/>
    <xf numFmtId="43" fontId="4" fillId="0" borderId="0" xfId="0" applyNumberFormat="1" applyFont="1"/>
    <xf numFmtId="174" fontId="8" fillId="0" borderId="6" xfId="6" applyNumberFormat="1" applyFont="1" applyBorder="1" applyAlignment="1">
      <alignment horizontal="right"/>
    </xf>
    <xf numFmtId="9" fontId="0" fillId="0" borderId="0" xfId="0" applyNumberFormat="1"/>
    <xf numFmtId="0" fontId="6" fillId="0" borderId="0" xfId="0" applyFont="1" applyBorder="1" applyAlignment="1">
      <alignment horizontal="right"/>
    </xf>
    <xf numFmtId="3" fontId="7" fillId="0" borderId="0" xfId="0" applyNumberFormat="1" applyFont="1" applyBorder="1" applyAlignment="1">
      <alignment horizontal="right"/>
    </xf>
    <xf numFmtId="3" fontId="6" fillId="0" borderId="0" xfId="0" applyNumberFormat="1" applyFont="1" applyBorder="1" applyAlignment="1">
      <alignment horizontal="right"/>
    </xf>
    <xf numFmtId="9" fontId="7" fillId="0" borderId="0" xfId="1" applyFont="1" applyBorder="1" applyAlignment="1">
      <alignment horizontal="right"/>
    </xf>
    <xf numFmtId="0" fontId="4" fillId="0" borderId="9" xfId="0" applyFont="1" applyBorder="1" applyAlignment="1">
      <alignment horizontal="left"/>
    </xf>
    <xf numFmtId="3" fontId="4" fillId="0" borderId="50" xfId="0" applyNumberFormat="1" applyFont="1" applyBorder="1" applyAlignment="1">
      <alignment horizontal="right"/>
    </xf>
    <xf numFmtId="3" fontId="4" fillId="0" borderId="60" xfId="0" applyNumberFormat="1" applyFont="1" applyBorder="1" applyAlignment="1">
      <alignment horizontal="right" wrapText="1"/>
    </xf>
    <xf numFmtId="3" fontId="4" fillId="0" borderId="59" xfId="0" applyNumberFormat="1" applyFont="1" applyBorder="1" applyAlignment="1">
      <alignment horizontal="right" wrapText="1"/>
    </xf>
    <xf numFmtId="164" fontId="4" fillId="0" borderId="50" xfId="0" applyNumberFormat="1" applyFont="1" applyBorder="1" applyAlignment="1">
      <alignment horizontal="right"/>
    </xf>
    <xf numFmtId="164" fontId="4" fillId="0" borderId="25" xfId="0" applyNumberFormat="1" applyFont="1" applyBorder="1" applyAlignment="1">
      <alignment horizontal="right" wrapText="1"/>
    </xf>
    <xf numFmtId="164" fontId="4" fillId="0" borderId="26" xfId="0" applyNumberFormat="1" applyFont="1" applyBorder="1" applyAlignment="1">
      <alignment horizontal="right" wrapText="1"/>
    </xf>
    <xf numFmtId="164" fontId="4" fillId="0" borderId="60" xfId="0" applyNumberFormat="1" applyFont="1" applyBorder="1" applyAlignment="1">
      <alignment horizontal="right" wrapText="1"/>
    </xf>
    <xf numFmtId="164" fontId="4" fillId="0" borderId="29" xfId="0" applyNumberFormat="1" applyFont="1" applyBorder="1" applyAlignment="1">
      <alignment horizontal="right"/>
    </xf>
    <xf numFmtId="164" fontId="4" fillId="0" borderId="59" xfId="0" applyNumberFormat="1" applyFont="1" applyBorder="1" applyAlignment="1">
      <alignment horizontal="right" wrapText="1"/>
    </xf>
    <xf numFmtId="164" fontId="4" fillId="0" borderId="12" xfId="0" applyNumberFormat="1" applyFont="1" applyBorder="1" applyAlignment="1">
      <alignment horizontal="right"/>
    </xf>
    <xf numFmtId="164" fontId="4" fillId="0" borderId="13" xfId="0" applyNumberFormat="1" applyFont="1" applyBorder="1" applyAlignment="1">
      <alignment horizontal="right"/>
    </xf>
    <xf numFmtId="164" fontId="4" fillId="0" borderId="12" xfId="0" applyNumberFormat="1" applyFont="1" applyBorder="1" applyAlignment="1">
      <alignment horizontal="right" vertical="center"/>
    </xf>
    <xf numFmtId="0" fontId="3" fillId="0" borderId="61" xfId="0" applyFont="1" applyBorder="1" applyAlignment="1">
      <alignment horizontal="right" wrapText="1"/>
    </xf>
    <xf numFmtId="164" fontId="4" fillId="0" borderId="5" xfId="0" applyNumberFormat="1" applyFont="1" applyBorder="1" applyAlignment="1">
      <alignment horizontal="right" wrapText="1"/>
    </xf>
    <xf numFmtId="0" fontId="4" fillId="0" borderId="5" xfId="0" applyFont="1" applyBorder="1" applyAlignment="1">
      <alignment horizontal="left" wrapText="1"/>
    </xf>
    <xf numFmtId="3" fontId="4" fillId="0" borderId="5" xfId="0" applyNumberFormat="1" applyFont="1" applyBorder="1" applyAlignment="1">
      <alignment horizontal="left"/>
    </xf>
    <xf numFmtId="164" fontId="4" fillId="0" borderId="5" xfId="0" applyNumberFormat="1" applyFont="1" applyBorder="1"/>
    <xf numFmtId="164" fontId="4" fillId="0" borderId="29" xfId="0" applyNumberFormat="1" applyFont="1" applyBorder="1"/>
    <xf numFmtId="164" fontId="4" fillId="0" borderId="12" xfId="0" applyNumberFormat="1" applyFont="1" applyBorder="1"/>
    <xf numFmtId="164" fontId="4" fillId="0" borderId="13" xfId="0" applyNumberFormat="1" applyFont="1" applyBorder="1"/>
    <xf numFmtId="0" fontId="3" fillId="0" borderId="1" xfId="0" applyFont="1" applyBorder="1" applyAlignment="1">
      <alignment horizontal="center" wrapText="1"/>
    </xf>
    <xf numFmtId="0" fontId="3" fillId="0" borderId="43" xfId="0" applyFont="1" applyBorder="1" applyAlignment="1">
      <alignment horizontal="center" wrapText="1"/>
    </xf>
    <xf numFmtId="0" fontId="3" fillId="0" borderId="2" xfId="0" applyFont="1" applyBorder="1" applyAlignment="1">
      <alignment horizontal="center" wrapText="1"/>
    </xf>
    <xf numFmtId="0" fontId="3" fillId="0" borderId="43" xfId="0" applyFont="1" applyBorder="1" applyAlignment="1">
      <alignment horizontal="center" wrapText="1"/>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8" fillId="0" borderId="0" xfId="0" applyFont="1" applyFill="1"/>
    <xf numFmtId="0" fontId="4" fillId="0" borderId="0" xfId="0" applyFont="1" applyFill="1" applyAlignment="1">
      <alignment horizontal="left" indent="1"/>
    </xf>
    <xf numFmtId="0" fontId="4" fillId="0" borderId="0" xfId="0" applyFont="1" applyFill="1" applyAlignment="1">
      <alignment horizontal="center"/>
    </xf>
    <xf numFmtId="0" fontId="8" fillId="0" borderId="0" xfId="0" applyFont="1" applyFill="1" applyAlignment="1">
      <alignment horizontal="left"/>
    </xf>
    <xf numFmtId="0" fontId="9" fillId="0" borderId="0" xfId="0" applyFont="1" applyFill="1" applyAlignment="1">
      <alignment horizontal="center"/>
    </xf>
    <xf numFmtId="0" fontId="9" fillId="0" borderId="0" xfId="0" applyFont="1" applyFill="1"/>
    <xf numFmtId="0" fontId="8" fillId="0" borderId="0" xfId="0" applyFont="1" applyFill="1" applyAlignment="1">
      <alignment horizontal="left" vertical="center"/>
    </xf>
    <xf numFmtId="166" fontId="4" fillId="0" borderId="0" xfId="0" applyNumberFormat="1" applyFont="1" applyFill="1"/>
    <xf numFmtId="6" fontId="8" fillId="0" borderId="0" xfId="0" applyNumberFormat="1" applyFont="1" applyFill="1"/>
    <xf numFmtId="0" fontId="21" fillId="0" borderId="0" xfId="0" applyFont="1" applyFill="1"/>
    <xf numFmtId="168" fontId="4" fillId="0" borderId="0" xfId="0" applyNumberFormat="1" applyFont="1" applyFill="1"/>
    <xf numFmtId="173" fontId="4" fillId="0" borderId="0" xfId="0" applyNumberFormat="1" applyFont="1" applyFill="1" applyAlignment="1">
      <alignment horizontal="center"/>
    </xf>
    <xf numFmtId="0" fontId="4" fillId="0" borderId="31" xfId="0" applyFont="1" applyBorder="1" applyAlignment="1">
      <alignment horizontal="right"/>
    </xf>
    <xf numFmtId="0" fontId="4" fillId="0" borderId="71" xfId="0" applyFont="1" applyBorder="1" applyAlignment="1">
      <alignment horizontal="right"/>
    </xf>
    <xf numFmtId="0" fontId="4" fillId="0" borderId="70" xfId="0" applyFont="1" applyBorder="1" applyAlignment="1">
      <alignment horizontal="right"/>
    </xf>
    <xf numFmtId="0" fontId="4" fillId="0" borderId="0" xfId="6" applyFont="1" applyFill="1"/>
    <xf numFmtId="0" fontId="4" fillId="0" borderId="0" xfId="6" applyFont="1" applyFill="1" applyAlignment="1">
      <alignment vertical="top"/>
    </xf>
    <xf numFmtId="165" fontId="4" fillId="0" borderId="0" xfId="0" applyNumberFormat="1" applyFont="1" applyFill="1"/>
    <xf numFmtId="0" fontId="8" fillId="0" borderId="0" xfId="6" applyFont="1" applyFill="1"/>
    <xf numFmtId="4" fontId="4" fillId="0" borderId="0" xfId="0" applyNumberFormat="1" applyFont="1" applyFill="1"/>
    <xf numFmtId="0" fontId="19" fillId="0" borderId="12" xfId="0" applyFont="1" applyBorder="1" applyAlignment="1">
      <alignment horizontal="right"/>
    </xf>
    <xf numFmtId="0" fontId="19" fillId="0" borderId="13" xfId="0" applyFont="1" applyBorder="1" applyAlignment="1">
      <alignment horizontal="right"/>
    </xf>
    <xf numFmtId="0" fontId="1" fillId="0" borderId="25" xfId="0" applyFont="1" applyBorder="1"/>
    <xf numFmtId="0" fontId="1" fillId="0" borderId="26" xfId="0" applyFont="1" applyBorder="1"/>
    <xf numFmtId="0" fontId="4" fillId="0" borderId="0" xfId="6" applyFont="1" applyFill="1" applyAlignment="1">
      <alignment horizontal="left" vertical="top" wrapText="1"/>
    </xf>
    <xf numFmtId="0" fontId="19" fillId="0" borderId="69" xfId="5" applyFont="1" applyBorder="1" applyAlignment="1">
      <alignment horizontal="right"/>
    </xf>
    <xf numFmtId="0" fontId="19" fillId="0" borderId="67" xfId="5" applyFont="1" applyBorder="1" applyAlignment="1">
      <alignment horizontal="right"/>
    </xf>
    <xf numFmtId="0" fontId="3" fillId="0" borderId="69" xfId="0" applyFont="1" applyBorder="1" applyAlignment="1">
      <alignment horizontal="right"/>
    </xf>
    <xf numFmtId="0" fontId="3" fillId="0" borderId="67" xfId="0" applyFont="1" applyBorder="1" applyAlignment="1">
      <alignment horizontal="right"/>
    </xf>
    <xf numFmtId="0" fontId="3" fillId="0" borderId="0" xfId="0" applyFont="1" applyFill="1"/>
    <xf numFmtId="0" fontId="6" fillId="0" borderId="34" xfId="0" applyFont="1" applyBorder="1"/>
    <xf numFmtId="0" fontId="6" fillId="0" borderId="35" xfId="0" applyFont="1" applyBorder="1"/>
    <xf numFmtId="0" fontId="7" fillId="0" borderId="37" xfId="0" applyFont="1" applyBorder="1" applyAlignment="1">
      <alignment vertical="top"/>
    </xf>
    <xf numFmtId="0" fontId="7" fillId="0" borderId="32" xfId="0" applyFont="1" applyBorder="1" applyAlignment="1">
      <alignment vertical="top"/>
    </xf>
    <xf numFmtId="0" fontId="3" fillId="2" borderId="2" xfId="0" applyFont="1" applyFill="1" applyBorder="1" applyAlignment="1">
      <alignment horizontal="center" wrapText="1"/>
    </xf>
    <xf numFmtId="0" fontId="3" fillId="2" borderId="43" xfId="0" applyFont="1" applyFill="1" applyBorder="1" applyAlignment="1">
      <alignment horizontal="center" wrapText="1"/>
    </xf>
    <xf numFmtId="0" fontId="3" fillId="0" borderId="19" xfId="0" applyFont="1" applyFill="1" applyBorder="1" applyAlignment="1">
      <alignment horizontal="center"/>
    </xf>
    <xf numFmtId="0" fontId="3" fillId="0" borderId="20" xfId="0" applyFont="1" applyFill="1" applyBorder="1" applyAlignment="1">
      <alignment horizontal="center"/>
    </xf>
    <xf numFmtId="0" fontId="3" fillId="0" borderId="21" xfId="0" applyFont="1" applyFill="1" applyBorder="1" applyAlignment="1">
      <alignment horizontal="center"/>
    </xf>
    <xf numFmtId="0" fontId="6" fillId="0" borderId="36" xfId="0" applyFont="1" applyBorder="1"/>
    <xf numFmtId="0" fontId="3" fillId="0" borderId="47" xfId="0" applyFont="1" applyBorder="1" applyAlignment="1">
      <alignment horizontal="center" wrapText="1"/>
    </xf>
    <xf numFmtId="0" fontId="3" fillId="0" borderId="3" xfId="0" applyFont="1" applyBorder="1" applyAlignment="1">
      <alignment horizontal="center" wrapText="1"/>
    </xf>
    <xf numFmtId="0" fontId="3" fillId="0" borderId="15" xfId="0" applyFont="1" applyBorder="1" applyAlignment="1">
      <alignment horizontal="left" wrapText="1"/>
    </xf>
    <xf numFmtId="0" fontId="3" fillId="0" borderId="45" xfId="0" applyFont="1" applyBorder="1" applyAlignment="1">
      <alignment horizontal="left" wrapText="1"/>
    </xf>
    <xf numFmtId="0" fontId="3" fillId="0" borderId="46" xfId="0" applyFont="1" applyBorder="1" applyAlignment="1">
      <alignment horizontal="center"/>
    </xf>
    <xf numFmtId="0" fontId="3" fillId="0" borderId="23" xfId="0" applyFont="1" applyBorder="1" applyAlignment="1">
      <alignment horizontal="center"/>
    </xf>
    <xf numFmtId="1" fontId="4" fillId="0" borderId="65" xfId="0" applyNumberFormat="1" applyFont="1" applyBorder="1" applyAlignment="1">
      <alignment horizontal="center"/>
    </xf>
    <xf numFmtId="1" fontId="4" fillId="0" borderId="9" xfId="0" applyNumberFormat="1" applyFont="1" applyBorder="1" applyAlignment="1">
      <alignment horizontal="center"/>
    </xf>
    <xf numFmtId="0" fontId="3" fillId="0" borderId="63" xfId="0" applyFont="1" applyBorder="1" applyAlignment="1">
      <alignment horizontal="center"/>
    </xf>
    <xf numFmtId="0" fontId="3" fillId="0" borderId="62" xfId="0" applyFont="1" applyBorder="1" applyAlignment="1">
      <alignment horizontal="center"/>
    </xf>
    <xf numFmtId="0" fontId="3" fillId="0" borderId="41" xfId="0" applyFont="1" applyBorder="1" applyAlignment="1">
      <alignment horizontal="center"/>
    </xf>
    <xf numFmtId="0" fontId="3" fillId="0" borderId="42" xfId="0" applyFont="1" applyBorder="1" applyAlignment="1">
      <alignment horizontal="center"/>
    </xf>
    <xf numFmtId="0" fontId="3" fillId="0" borderId="4"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xf>
    <xf numFmtId="0" fontId="3" fillId="0" borderId="8" xfId="0" applyFont="1" applyBorder="1" applyAlignment="1">
      <alignment horizontal="left" vertical="top"/>
    </xf>
    <xf numFmtId="0" fontId="3" fillId="0" borderId="11" xfId="0" applyFont="1" applyBorder="1" applyAlignment="1">
      <alignment horizontal="left" vertical="top"/>
    </xf>
    <xf numFmtId="0" fontId="3" fillId="0" borderId="74"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left" vertical="top" wrapText="1"/>
    </xf>
    <xf numFmtId="0" fontId="3" fillId="0" borderId="18" xfId="0" applyFont="1" applyBorder="1" applyAlignment="1">
      <alignment horizontal="left" vertical="top" wrapText="1"/>
    </xf>
    <xf numFmtId="0" fontId="3" fillId="0" borderId="72"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34" xfId="0" applyFont="1" applyBorder="1" applyAlignment="1">
      <alignment horizontal="center"/>
    </xf>
    <xf numFmtId="0" fontId="3" fillId="0" borderId="36" xfId="0" applyFont="1" applyBorder="1" applyAlignment="1">
      <alignment horizontal="center"/>
    </xf>
    <xf numFmtId="0" fontId="3" fillId="0" borderId="35" xfId="0" applyFont="1" applyBorder="1" applyAlignment="1">
      <alignment horizontal="center"/>
    </xf>
    <xf numFmtId="0" fontId="3" fillId="2" borderId="9" xfId="0" applyFont="1" applyFill="1" applyBorder="1" applyAlignment="1">
      <alignment horizontal="center" vertical="top" wrapText="1"/>
    </xf>
    <xf numFmtId="0" fontId="3" fillId="2" borderId="28" xfId="0" applyFont="1" applyFill="1" applyBorder="1" applyAlignment="1">
      <alignment horizontal="center" vertical="top" wrapText="1"/>
    </xf>
    <xf numFmtId="0" fontId="3" fillId="2" borderId="65" xfId="0" applyFont="1" applyFill="1" applyBorder="1" applyAlignment="1">
      <alignment horizontal="center" vertical="top" wrapText="1"/>
    </xf>
    <xf numFmtId="0" fontId="3" fillId="2" borderId="11" xfId="0" applyFont="1" applyFill="1" applyBorder="1" applyAlignment="1">
      <alignment horizontal="center" vertical="top" wrapText="1"/>
    </xf>
    <xf numFmtId="0" fontId="16" fillId="0" borderId="64" xfId="0" applyFont="1" applyBorder="1" applyAlignment="1">
      <alignment horizontal="center" wrapText="1"/>
    </xf>
    <xf numFmtId="0" fontId="16" fillId="0" borderId="24" xfId="0" applyFont="1" applyBorder="1" applyAlignment="1">
      <alignment horizontal="center" wrapText="1"/>
    </xf>
    <xf numFmtId="0" fontId="3" fillId="0" borderId="17" xfId="0" applyFont="1" applyBorder="1" applyAlignment="1">
      <alignment horizontal="center" wrapText="1"/>
    </xf>
    <xf numFmtId="0" fontId="3" fillId="0" borderId="56"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43" xfId="0" applyFont="1" applyBorder="1" applyAlignment="1">
      <alignment horizontal="center" wrapText="1"/>
    </xf>
    <xf numFmtId="0" fontId="3" fillId="0" borderId="61" xfId="0" applyFont="1" applyBorder="1" applyAlignment="1">
      <alignment horizontal="center" wrapText="1"/>
    </xf>
    <xf numFmtId="0" fontId="3" fillId="0" borderId="72" xfId="0" applyFont="1" applyBorder="1" applyAlignment="1">
      <alignment horizontal="center"/>
    </xf>
    <xf numFmtId="0" fontId="3" fillId="0" borderId="74"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43" xfId="0" applyFont="1" applyBorder="1" applyAlignment="1">
      <alignment horizontal="center"/>
    </xf>
    <xf numFmtId="0" fontId="3" fillId="0" borderId="61" xfId="0" applyFont="1" applyBorder="1" applyAlignment="1">
      <alignment horizontal="center"/>
    </xf>
    <xf numFmtId="49" fontId="3" fillId="0" borderId="72" xfId="0" applyNumberFormat="1" applyFont="1" applyBorder="1" applyAlignment="1">
      <alignment horizontal="center"/>
    </xf>
    <xf numFmtId="49" fontId="3" fillId="0" borderId="74" xfId="0" applyNumberFormat="1" applyFont="1" applyBorder="1" applyAlignment="1">
      <alignment horizontal="center"/>
    </xf>
    <xf numFmtId="49" fontId="3" fillId="0" borderId="3" xfId="0" applyNumberFormat="1" applyFont="1" applyBorder="1" applyAlignment="1">
      <alignment horizontal="center"/>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3" fillId="0" borderId="72" xfId="0" applyFont="1" applyBorder="1" applyAlignment="1">
      <alignment horizontal="center" wrapText="1"/>
    </xf>
    <xf numFmtId="0" fontId="3" fillId="0" borderId="14" xfId="0" applyFont="1" applyBorder="1" applyAlignment="1">
      <alignment horizontal="center"/>
    </xf>
    <xf numFmtId="0" fontId="3" fillId="0" borderId="18" xfId="0" applyFont="1" applyBorder="1" applyAlignment="1">
      <alignment horizontal="center"/>
    </xf>
    <xf numFmtId="0" fontId="3" fillId="0" borderId="71" xfId="0" applyFont="1" applyBorder="1" applyAlignment="1">
      <alignment horizontal="center"/>
    </xf>
    <xf numFmtId="0" fontId="19" fillId="0" borderId="31" xfId="6" applyFont="1" applyBorder="1" applyAlignment="1">
      <alignment horizontal="left"/>
    </xf>
    <xf numFmtId="0" fontId="19" fillId="0" borderId="12" xfId="6" applyFont="1" applyBorder="1" applyAlignment="1">
      <alignment horizontal="left"/>
    </xf>
    <xf numFmtId="173" fontId="19" fillId="0" borderId="71" xfId="6" applyNumberFormat="1" applyFont="1" applyBorder="1" applyAlignment="1">
      <alignment horizontal="center"/>
    </xf>
    <xf numFmtId="173" fontId="19" fillId="0" borderId="62" xfId="6" applyNumberFormat="1" applyFont="1" applyBorder="1" applyAlignment="1">
      <alignment horizontal="center"/>
    </xf>
    <xf numFmtId="173" fontId="19" fillId="0" borderId="76" xfId="6" applyNumberFormat="1" applyFont="1" applyBorder="1" applyAlignment="1">
      <alignment horizontal="center"/>
    </xf>
    <xf numFmtId="0" fontId="8" fillId="0" borderId="71" xfId="6" applyFont="1" applyBorder="1" applyAlignment="1">
      <alignment horizontal="left"/>
    </xf>
    <xf numFmtId="0" fontId="8" fillId="0" borderId="60" xfId="6" applyFont="1" applyBorder="1" applyAlignment="1">
      <alignment horizontal="left"/>
    </xf>
    <xf numFmtId="0" fontId="8" fillId="0" borderId="28" xfId="6" applyFont="1" applyBorder="1" applyAlignment="1">
      <alignment horizontal="left"/>
    </xf>
    <xf numFmtId="0" fontId="8" fillId="0" borderId="5" xfId="6" applyFont="1" applyBorder="1" applyAlignment="1">
      <alignment horizontal="left"/>
    </xf>
    <xf numFmtId="16" fontId="19" fillId="0" borderId="1" xfId="6" quotePrefix="1" applyNumberFormat="1" applyFont="1" applyBorder="1" applyAlignment="1">
      <alignment horizontal="center"/>
    </xf>
    <xf numFmtId="16" fontId="19" fillId="0" borderId="2" xfId="6" quotePrefix="1" applyNumberFormat="1" applyFont="1" applyBorder="1" applyAlignment="1">
      <alignment horizontal="center"/>
    </xf>
    <xf numFmtId="0" fontId="19" fillId="0" borderId="28" xfId="6" applyFont="1" applyBorder="1" applyAlignment="1">
      <alignment horizontal="left"/>
    </xf>
    <xf numFmtId="0" fontId="19" fillId="0" borderId="5" xfId="6" applyFont="1" applyBorder="1" applyAlignment="1">
      <alignment horizontal="left"/>
    </xf>
    <xf numFmtId="0" fontId="19" fillId="0" borderId="2" xfId="0" applyFont="1" applyBorder="1" applyAlignment="1">
      <alignment horizontal="center"/>
    </xf>
    <xf numFmtId="0" fontId="19" fillId="0" borderId="43" xfId="0" applyFont="1" applyBorder="1" applyAlignment="1">
      <alignment horizontal="center"/>
    </xf>
    <xf numFmtId="0" fontId="19" fillId="0" borderId="72" xfId="0" applyFont="1" applyBorder="1" applyAlignment="1">
      <alignment horizontal="center"/>
    </xf>
    <xf numFmtId="0" fontId="19" fillId="0" borderId="74" xfId="0" applyFont="1" applyBorder="1" applyAlignment="1">
      <alignment horizontal="center"/>
    </xf>
    <xf numFmtId="0" fontId="19" fillId="0" borderId="3" xfId="0" applyFont="1" applyBorder="1" applyAlignment="1">
      <alignment horizontal="center"/>
    </xf>
    <xf numFmtId="0" fontId="1" fillId="0" borderId="69" xfId="0" applyFont="1" applyBorder="1" applyAlignment="1">
      <alignment horizontal="center"/>
    </xf>
    <xf numFmtId="0" fontId="1" fillId="0" borderId="67" xfId="0" applyFont="1" applyBorder="1" applyAlignment="1">
      <alignment horizontal="center"/>
    </xf>
    <xf numFmtId="0" fontId="1" fillId="0" borderId="66" xfId="0" applyFont="1" applyBorder="1" applyAlignment="1">
      <alignment horizontal="center"/>
    </xf>
    <xf numFmtId="0" fontId="4" fillId="0" borderId="0" xfId="6" applyFont="1" applyAlignment="1">
      <alignment horizontal="left" vertical="top" wrapText="1"/>
    </xf>
    <xf numFmtId="0" fontId="19" fillId="0" borderId="63" xfId="6" applyFont="1" applyBorder="1" applyAlignment="1">
      <alignment horizontal="center" vertical="center"/>
    </xf>
    <xf numFmtId="0" fontId="19" fillId="0" borderId="62" xfId="6" applyFont="1" applyBorder="1" applyAlignment="1">
      <alignment horizontal="center" vertical="center"/>
    </xf>
    <xf numFmtId="0" fontId="19" fillId="0" borderId="76" xfId="6" applyFont="1" applyBorder="1" applyAlignment="1">
      <alignment horizontal="center" vertical="center"/>
    </xf>
    <xf numFmtId="0" fontId="19" fillId="0" borderId="0" xfId="6" applyFont="1" applyAlignment="1">
      <alignment horizontal="center" vertical="center"/>
    </xf>
    <xf numFmtId="0" fontId="19" fillId="0" borderId="39" xfId="6" applyFont="1" applyBorder="1" applyAlignment="1">
      <alignment horizontal="center" vertical="center"/>
    </xf>
    <xf numFmtId="0" fontId="3" fillId="0" borderId="47" xfId="0" applyFont="1" applyBorder="1" applyAlignment="1">
      <alignment horizontal="center"/>
    </xf>
    <xf numFmtId="0" fontId="8" fillId="0" borderId="15" xfId="5" applyBorder="1" applyAlignment="1">
      <alignment horizontal="center"/>
    </xf>
    <xf numFmtId="0" fontId="8" fillId="0" borderId="22" xfId="5" applyBorder="1" applyAlignment="1">
      <alignment horizontal="center"/>
    </xf>
    <xf numFmtId="0" fontId="19" fillId="0" borderId="32" xfId="5" applyFont="1" applyBorder="1" applyAlignment="1">
      <alignment horizontal="center"/>
    </xf>
    <xf numFmtId="0" fontId="19" fillId="0" borderId="33" xfId="5" applyFont="1" applyBorder="1" applyAlignment="1">
      <alignment horizontal="center"/>
    </xf>
    <xf numFmtId="0" fontId="19" fillId="0" borderId="56" xfId="5" applyFont="1" applyBorder="1" applyAlignment="1">
      <alignment horizontal="center"/>
    </xf>
    <xf numFmtId="0" fontId="19" fillId="0" borderId="47" xfId="5" applyFont="1" applyBorder="1" applyAlignment="1">
      <alignment horizontal="center" vertical="center" wrapText="1"/>
    </xf>
    <xf numFmtId="0" fontId="19" fillId="0" borderId="3" xfId="5" applyFont="1" applyBorder="1" applyAlignment="1">
      <alignment horizontal="center" vertical="center" wrapText="1"/>
    </xf>
    <xf numFmtId="0" fontId="19" fillId="0" borderId="74" xfId="5" applyFont="1" applyBorder="1" applyAlignment="1">
      <alignment horizontal="center" vertical="center" wrapText="1"/>
    </xf>
    <xf numFmtId="0" fontId="19" fillId="0" borderId="61" xfId="5" applyFont="1" applyBorder="1" applyAlignment="1">
      <alignment horizontal="center" vertical="center" wrapText="1"/>
    </xf>
    <xf numFmtId="0" fontId="19" fillId="0" borderId="72" xfId="5" applyFont="1" applyBorder="1" applyAlignment="1">
      <alignment horizontal="center" vertical="center" wrapText="1"/>
    </xf>
    <xf numFmtId="0" fontId="4" fillId="0" borderId="15" xfId="0" applyFont="1" applyBorder="1" applyAlignment="1">
      <alignment horizontal="center"/>
    </xf>
    <xf numFmtId="0" fontId="4" fillId="0" borderId="22"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56" xfId="0" applyFont="1" applyBorder="1" applyAlignment="1">
      <alignment horizontal="center"/>
    </xf>
    <xf numFmtId="0" fontId="3" fillId="0" borderId="69" xfId="0" applyFont="1" applyBorder="1" applyAlignment="1">
      <alignment horizontal="center"/>
    </xf>
    <xf numFmtId="0" fontId="3" fillId="0" borderId="67" xfId="0" applyFont="1" applyBorder="1" applyAlignment="1">
      <alignment horizontal="center"/>
    </xf>
    <xf numFmtId="0" fontId="3" fillId="0" borderId="77" xfId="0" applyFont="1" applyBorder="1" applyAlignment="1">
      <alignment horizontal="center"/>
    </xf>
    <xf numFmtId="0" fontId="3" fillId="0" borderId="66" xfId="0" applyFont="1" applyBorder="1" applyAlignment="1">
      <alignment horizontal="center"/>
    </xf>
    <xf numFmtId="0" fontId="4" fillId="0" borderId="14" xfId="0" applyFont="1" applyBorder="1" applyAlignment="1">
      <alignment horizontal="center"/>
    </xf>
    <xf numFmtId="0" fontId="4" fillId="0" borderId="34" xfId="0" applyFont="1" applyBorder="1" applyAlignment="1">
      <alignment horizontal="center"/>
    </xf>
    <xf numFmtId="0" fontId="4" fillId="0" borderId="36" xfId="0" applyFont="1" applyBorder="1" applyAlignment="1">
      <alignment horizontal="center"/>
    </xf>
  </cellXfs>
  <cellStyles count="13">
    <cellStyle name="Comma" xfId="2" builtinId="3"/>
    <cellStyle name="Comma 12" xfId="9" xr:uid="{A68F2EAC-03D2-4890-A62E-E0CC3EEF9A81}"/>
    <cellStyle name="Comma 2" xfId="10" xr:uid="{FBF817F3-4987-40A2-A36D-FEE2B78AC45D}"/>
    <cellStyle name="Currency" xfId="3" builtinId="4"/>
    <cellStyle name="Hyperlink" xfId="4" builtinId="8"/>
    <cellStyle name="Normal" xfId="0" builtinId="0"/>
    <cellStyle name="Normal 2" xfId="12" xr:uid="{BD4D0868-1DF9-4241-8DA6-EEED836A26BD}"/>
    <cellStyle name="Normal 2 18" xfId="5" xr:uid="{1079D1B9-62EE-4116-8AD1-5A37C7AE1DDE}"/>
    <cellStyle name="Normal 6" xfId="7" xr:uid="{D5091261-6875-4050-9619-17E484A008D6}"/>
    <cellStyle name="Normal 7 4" xfId="6" xr:uid="{CB1B578A-BAB3-4CA3-8243-115ABDCF89AA}"/>
    <cellStyle name="Normal_Book2" xfId="11" xr:uid="{20E0C81C-BFE5-4B6E-B300-06FED54C4DE9}"/>
    <cellStyle name="Normal_Chapter 3 Appendix Tables" xfId="8" xr:uid="{DF1C64BE-694E-4AD9-B788-44E3525E58F3}"/>
    <cellStyle name="Percent" xfId="1" builtinId="5"/>
  </cellStyles>
  <dxfs count="0"/>
  <tableStyles count="0" defaultTableStyle="TableStyleMedium2" defaultPivotStyle="PivotStyleLight16"/>
  <colors>
    <mruColors>
      <color rgb="FFCCCC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oneCellAnchor>
    <xdr:from>
      <xdr:col>1</xdr:col>
      <xdr:colOff>0</xdr:colOff>
      <xdr:row>5</xdr:row>
      <xdr:rowOff>0</xdr:rowOff>
    </xdr:from>
    <xdr:ext cx="184731" cy="264560"/>
    <xdr:sp macro="" textlink="">
      <xdr:nvSpPr>
        <xdr:cNvPr id="2" name="TextBox 1">
          <a:extLst>
            <a:ext uri="{FF2B5EF4-FFF2-40B4-BE49-F238E27FC236}">
              <a16:creationId xmlns:a16="http://schemas.microsoft.com/office/drawing/2014/main" id="{194498F1-AA6C-4F8C-AE4C-C7F3EA8DA606}"/>
            </a:ext>
          </a:extLst>
        </xdr:cNvPr>
        <xdr:cNvSpPr txBox="1"/>
      </xdr:nvSpPr>
      <xdr:spPr>
        <a:xfrm>
          <a:off x="62484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12</xdr:row>
      <xdr:rowOff>85725</xdr:rowOff>
    </xdr:from>
    <xdr:ext cx="184731" cy="264560"/>
    <xdr:sp macro="" textlink="">
      <xdr:nvSpPr>
        <xdr:cNvPr id="3" name="TextBox 2">
          <a:extLst>
            <a:ext uri="{FF2B5EF4-FFF2-40B4-BE49-F238E27FC236}">
              <a16:creationId xmlns:a16="http://schemas.microsoft.com/office/drawing/2014/main" id="{1950AEA6-E63D-4186-8A20-2F5B9E87CF51}"/>
            </a:ext>
          </a:extLst>
        </xdr:cNvPr>
        <xdr:cNvSpPr txBox="1"/>
      </xdr:nvSpPr>
      <xdr:spPr>
        <a:xfrm>
          <a:off x="624840" y="2280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10</xdr:row>
      <xdr:rowOff>85725</xdr:rowOff>
    </xdr:from>
    <xdr:ext cx="184731" cy="264560"/>
    <xdr:sp macro="" textlink="">
      <xdr:nvSpPr>
        <xdr:cNvPr id="4" name="TextBox 3">
          <a:extLst>
            <a:ext uri="{FF2B5EF4-FFF2-40B4-BE49-F238E27FC236}">
              <a16:creationId xmlns:a16="http://schemas.microsoft.com/office/drawing/2014/main" id="{D1DD4CD0-6B04-4B56-AE95-1E9FA68C1316}"/>
            </a:ext>
          </a:extLst>
        </xdr:cNvPr>
        <xdr:cNvSpPr txBox="1"/>
      </xdr:nvSpPr>
      <xdr:spPr>
        <a:xfrm>
          <a:off x="624840" y="19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xdr:row>
      <xdr:rowOff>0</xdr:rowOff>
    </xdr:from>
    <xdr:ext cx="184731" cy="264560"/>
    <xdr:sp macro="" textlink="">
      <xdr:nvSpPr>
        <xdr:cNvPr id="2" name="TextBox 1">
          <a:extLst>
            <a:ext uri="{FF2B5EF4-FFF2-40B4-BE49-F238E27FC236}">
              <a16:creationId xmlns:a16="http://schemas.microsoft.com/office/drawing/2014/main" id="{FFC9C91D-A08F-490C-9816-365EBB63327C}"/>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3" name="TextBox 2">
          <a:extLst>
            <a:ext uri="{FF2B5EF4-FFF2-40B4-BE49-F238E27FC236}">
              <a16:creationId xmlns:a16="http://schemas.microsoft.com/office/drawing/2014/main" id="{0C667FF2-03C2-453F-B005-3E0F10D87909}"/>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4" name="TextBox 3">
          <a:extLst>
            <a:ext uri="{FF2B5EF4-FFF2-40B4-BE49-F238E27FC236}">
              <a16:creationId xmlns:a16="http://schemas.microsoft.com/office/drawing/2014/main" id="{51F1874C-C3A0-4C87-9A3C-361D77B2E1B1}"/>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5" name="TextBox 4">
          <a:extLst>
            <a:ext uri="{FF2B5EF4-FFF2-40B4-BE49-F238E27FC236}">
              <a16:creationId xmlns:a16="http://schemas.microsoft.com/office/drawing/2014/main" id="{8903C43D-EC98-4407-8216-9D0DC0C3E502}"/>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6" name="TextBox 5">
          <a:extLst>
            <a:ext uri="{FF2B5EF4-FFF2-40B4-BE49-F238E27FC236}">
              <a16:creationId xmlns:a16="http://schemas.microsoft.com/office/drawing/2014/main" id="{44CE07D3-D430-4D8C-BC2E-EC585BF20A8C}"/>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7" name="TextBox 6">
          <a:extLst>
            <a:ext uri="{FF2B5EF4-FFF2-40B4-BE49-F238E27FC236}">
              <a16:creationId xmlns:a16="http://schemas.microsoft.com/office/drawing/2014/main" id="{DA06654C-0B34-4DFF-B3D6-D2990E961236}"/>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8" name="TextBox 7">
          <a:extLst>
            <a:ext uri="{FF2B5EF4-FFF2-40B4-BE49-F238E27FC236}">
              <a16:creationId xmlns:a16="http://schemas.microsoft.com/office/drawing/2014/main" id="{2B2120FC-5118-423A-AB35-A3DD4772E697}"/>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9" name="TextBox 8">
          <a:extLst>
            <a:ext uri="{FF2B5EF4-FFF2-40B4-BE49-F238E27FC236}">
              <a16:creationId xmlns:a16="http://schemas.microsoft.com/office/drawing/2014/main" id="{A1B2FB04-00D4-4EE6-AB89-F4D1C31D3323}"/>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10" name="TextBox 9">
          <a:extLst>
            <a:ext uri="{FF2B5EF4-FFF2-40B4-BE49-F238E27FC236}">
              <a16:creationId xmlns:a16="http://schemas.microsoft.com/office/drawing/2014/main" id="{07BC41CE-9CC6-41DB-868C-5949F714ACC5}"/>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0</xdr:rowOff>
    </xdr:from>
    <xdr:ext cx="184731" cy="264560"/>
    <xdr:sp macro="" textlink="">
      <xdr:nvSpPr>
        <xdr:cNvPr id="11" name="TextBox 10">
          <a:extLst>
            <a:ext uri="{FF2B5EF4-FFF2-40B4-BE49-F238E27FC236}">
              <a16:creationId xmlns:a16="http://schemas.microsoft.com/office/drawing/2014/main" id="{C7E9065E-B23B-4A2A-B8E7-335AF7B86467}"/>
            </a:ext>
          </a:extLst>
        </xdr:cNvPr>
        <xdr:cNvSpPr txBox="1"/>
      </xdr:nvSpPr>
      <xdr:spPr>
        <a:xfrm>
          <a:off x="885825"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85725</xdr:rowOff>
    </xdr:from>
    <xdr:ext cx="184731" cy="264560"/>
    <xdr:sp macro="" textlink="">
      <xdr:nvSpPr>
        <xdr:cNvPr id="12" name="TextBox 11">
          <a:extLst>
            <a:ext uri="{FF2B5EF4-FFF2-40B4-BE49-F238E27FC236}">
              <a16:creationId xmlns:a16="http://schemas.microsoft.com/office/drawing/2014/main" id="{B98BD1CA-262E-46F2-BD35-44F585688AFF}"/>
            </a:ext>
          </a:extLst>
        </xdr:cNvPr>
        <xdr:cNvSpPr txBox="1"/>
      </xdr:nvSpPr>
      <xdr:spPr>
        <a:xfrm>
          <a:off x="885825"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oneCellAnchor>
    <xdr:from>
      <xdr:col>1</xdr:col>
      <xdr:colOff>0</xdr:colOff>
      <xdr:row>7</xdr:row>
      <xdr:rowOff>85725</xdr:rowOff>
    </xdr:from>
    <xdr:ext cx="184731" cy="264560"/>
    <xdr:sp macro="" textlink="">
      <xdr:nvSpPr>
        <xdr:cNvPr id="13" name="TextBox 12">
          <a:extLst>
            <a:ext uri="{FF2B5EF4-FFF2-40B4-BE49-F238E27FC236}">
              <a16:creationId xmlns:a16="http://schemas.microsoft.com/office/drawing/2014/main" id="{4F023595-3D23-4A85-9C81-B892A9EB05F6}"/>
            </a:ext>
          </a:extLst>
        </xdr:cNvPr>
        <xdr:cNvSpPr txBox="1"/>
      </xdr:nvSpPr>
      <xdr:spPr>
        <a:xfrm>
          <a:off x="885825"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Analysis%20&amp;%20Reports\Student%20Support\Student-Loan-Scheme-Reporting\Student%20Loan%20Annual%20Report\MOEConstructedTablesGraphsSections\AR2023\TablesCompileV1.xlsx" TargetMode="External"/><Relationship Id="rId1" Type="http://schemas.openxmlformats.org/officeDocument/2006/relationships/externalLinkPath" Target="file:///Z:\Analysis%20&amp;%20Reports\Student%20Support\Student-Loan-Scheme-Reporting\Student%20Loan%20Annual%20Report\MOEConstructedTablesGraphsSections\AR2023\TablesCompile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
      <sheetName val="T1"/>
      <sheetName val="F2"/>
      <sheetName val="F2.1"/>
      <sheetName val="F3"/>
      <sheetName val="F4"/>
      <sheetName val="T2"/>
      <sheetName val="T3"/>
      <sheetName val="T4"/>
      <sheetName val="F5"/>
      <sheetName val="T5"/>
      <sheetName val="T6"/>
      <sheetName val="T7"/>
      <sheetName val="T7.1"/>
    </sheetNames>
    <sheetDataSet>
      <sheetData sheetId="0">
        <row r="9">
          <cell r="A9" t="str">
            <v>code</v>
          </cell>
          <cell r="B9" t="str">
            <v>where</v>
          </cell>
          <cell r="C9" t="str">
            <v>title</v>
          </cell>
          <cell r="D9" t="str">
            <v>2021/22 page number in pdf</v>
          </cell>
          <cell r="E9" t="str">
            <v>source agency / who / what</v>
          </cell>
          <cell r="F9" t="str">
            <v>status: (blank) / Have data / Prepared / Checked</v>
          </cell>
        </row>
        <row r="10">
          <cell r="A10" t="str">
            <v>F1</v>
          </cell>
          <cell r="B10" t="str">
            <v>pdf</v>
          </cell>
          <cell r="C10" t="str">
            <v xml:space="preserve">Figure 1  Outcomes of the Student Loan Scheme </v>
          </cell>
          <cell r="D10" t="str">
            <v>8 </v>
          </cell>
        </row>
        <row r="11">
          <cell r="A11" t="str">
            <v>F2</v>
          </cell>
          <cell r="B11" t="str">
            <v>pdf</v>
          </cell>
          <cell r="C11" t="str">
            <v xml:space="preserve">Figure 2  Median loan balance on leaving study </v>
          </cell>
          <cell r="D11" t="str">
            <v>11</v>
          </cell>
          <cell r="E11" t="str">
            <v>MOE / JH / IDI</v>
          </cell>
        </row>
        <row r="12">
          <cell r="A12" t="str">
            <v>F3</v>
          </cell>
          <cell r="B12" t="str">
            <v>pdf</v>
          </cell>
          <cell r="C12" t="str">
            <v xml:space="preserve">Figure 3  Median earnings of students who completed a qualification and left study 1, 5 and 10 years ago </v>
          </cell>
          <cell r="D12" t="str">
            <v>11</v>
          </cell>
          <cell r="E12" t="str">
            <v>TEC / SK</v>
          </cell>
          <cell r="F12" t="str">
            <v>H</v>
          </cell>
        </row>
        <row r="13">
          <cell r="A13" t="str">
            <v>F4</v>
          </cell>
          <cell r="B13" t="str">
            <v>pdf</v>
          </cell>
          <cell r="C13" t="str">
            <v xml:space="preserve">Figure 4  Percentage of borrowers who fully repaid each year who left study in 2003, 2007, 2011 and 2015 </v>
          </cell>
          <cell r="D13" t="str">
            <v>12</v>
          </cell>
          <cell r="E13" t="str">
            <v>MOE / JH / IDI</v>
          </cell>
        </row>
        <row r="14">
          <cell r="A14" t="str">
            <v>F5</v>
          </cell>
          <cell r="B14" t="str">
            <v>pdf</v>
          </cell>
          <cell r="C14" t="str">
            <v xml:space="preserve">Figure 5  Enrolment by domestic students in tertiary education </v>
          </cell>
          <cell r="D14" t="str">
            <v>13</v>
          </cell>
          <cell r="E14" t="str">
            <v>MOE / WS</v>
          </cell>
          <cell r="F14" t="str">
            <v>P</v>
          </cell>
        </row>
        <row r="15">
          <cell r="A15" t="str">
            <v>F6</v>
          </cell>
          <cell r="B15" t="str">
            <v>pdf</v>
          </cell>
          <cell r="C15" t="str">
            <v xml:space="preserve">Figure 6  Overall loan uptake and eligible students </v>
          </cell>
          <cell r="D15" t="str">
            <v>15</v>
          </cell>
        </row>
        <row r="16">
          <cell r="A16" t="str">
            <v>F7</v>
          </cell>
          <cell r="B16" t="str">
            <v>pdf</v>
          </cell>
          <cell r="C16" t="str">
            <v xml:space="preserve">Figure 7  Total amounts drawn by loan component </v>
          </cell>
          <cell r="D16" t="str">
            <v>15</v>
          </cell>
        </row>
        <row r="17">
          <cell r="A17" t="str">
            <v>F8</v>
          </cell>
          <cell r="B17" t="str">
            <v>pdf</v>
          </cell>
          <cell r="C17" t="str">
            <v xml:space="preserve">Figure 8  Borrowing trends since 1992 </v>
          </cell>
          <cell r="D17" t="str">
            <v>16</v>
          </cell>
        </row>
        <row r="18">
          <cell r="A18" t="str">
            <v>F9</v>
          </cell>
          <cell r="B18" t="str">
            <v>pdf</v>
          </cell>
          <cell r="C18" t="str">
            <v xml:space="preserve">Figure 9  Number of borrowers and nominal balance </v>
          </cell>
          <cell r="D18" t="str">
            <v>20</v>
          </cell>
        </row>
        <row r="19">
          <cell r="A19" t="str">
            <v>F10</v>
          </cell>
          <cell r="B19" t="str">
            <v>pdf</v>
          </cell>
          <cell r="C19" t="str">
            <v xml:space="preserve">Figure 10 Distribution of loan balances </v>
          </cell>
          <cell r="D19" t="str">
            <v>20</v>
          </cell>
        </row>
        <row r="20">
          <cell r="A20" t="str">
            <v>F11</v>
          </cell>
          <cell r="B20" t="str">
            <v>pdf</v>
          </cell>
          <cell r="C20" t="str">
            <v xml:space="preserve">Figure 11 Number of loans fully repaid </v>
          </cell>
          <cell r="D20" t="str">
            <v>23</v>
          </cell>
        </row>
        <row r="21">
          <cell r="A21" t="str">
            <v>F12</v>
          </cell>
          <cell r="B21" t="str">
            <v>pdf</v>
          </cell>
          <cell r="C21" t="str">
            <v xml:space="preserve">Figure 12 Movement in the fair value due to impairment and discount rate changes over the last five years </v>
          </cell>
          <cell r="D21" t="str">
            <v>26</v>
          </cell>
        </row>
        <row r="22">
          <cell r="A22" t="str">
            <v>F13</v>
          </cell>
          <cell r="B22" t="str">
            <v>pdf</v>
          </cell>
          <cell r="C22" t="str">
            <v xml:space="preserve">Figure 13 Lending and initial write-down on this lending </v>
          </cell>
          <cell r="D22" t="str">
            <v>27</v>
          </cell>
        </row>
        <row r="23">
          <cell r="A23" t="str">
            <v>F14</v>
          </cell>
          <cell r="B23" t="str">
            <v>pdf</v>
          </cell>
          <cell r="C23" t="str">
            <v xml:space="preserve">Figure 14 Lending and repayments </v>
          </cell>
          <cell r="D23" t="str">
            <v>28</v>
          </cell>
        </row>
        <row r="24">
          <cell r="A24" t="str">
            <v>T1</v>
          </cell>
          <cell r="B24" t="str">
            <v>pdf</v>
          </cell>
          <cell r="C24" t="str">
            <v xml:space="preserve">Table 1 Funding of tertiary education </v>
          </cell>
          <cell r="D24" t="str">
            <v>10</v>
          </cell>
          <cell r="E24" t="str">
            <v>MOE / WS</v>
          </cell>
          <cell r="F24" t="str">
            <v>P</v>
          </cell>
        </row>
        <row r="25">
          <cell r="A25" t="str">
            <v>T2</v>
          </cell>
          <cell r="B25" t="str">
            <v>pdf</v>
          </cell>
          <cell r="C25" t="str">
            <v xml:space="preserve">Table 2 Participation by domestic students in tertiary education </v>
          </cell>
          <cell r="D25" t="str">
            <v>13</v>
          </cell>
        </row>
        <row r="26">
          <cell r="A26" t="str">
            <v>T3</v>
          </cell>
          <cell r="B26" t="str">
            <v>pdf</v>
          </cell>
          <cell r="C26" t="str">
            <v xml:space="preserve">Table 3 Demographic characteristics of all active student loan borrowers </v>
          </cell>
          <cell r="D26" t="str">
            <v>14</v>
          </cell>
        </row>
        <row r="27">
          <cell r="A27" t="str">
            <v>T4</v>
          </cell>
          <cell r="B27" t="str">
            <v>pdf</v>
          </cell>
          <cell r="C27" t="str">
            <v xml:space="preserve">Table 4 Amount borrowed by loan component and sub-sector </v>
          </cell>
          <cell r="D27">
            <v>16</v>
          </cell>
          <cell r="E27" t="str">
            <v>MOE / JH / TM</v>
          </cell>
          <cell r="F27" t="str">
            <v>prov. N  needs rounding</v>
          </cell>
        </row>
        <row r="28">
          <cell r="A28" t="str">
            <v>T5</v>
          </cell>
          <cell r="B28" t="str">
            <v>pdf</v>
          </cell>
          <cell r="C28" t="str">
            <v xml:space="preserve">Table 5 Median debt and repayment time for leavers </v>
          </cell>
          <cell r="D28" t="str">
            <v>17</v>
          </cell>
          <cell r="E28" t="str">
            <v>MOE / JH / IDI</v>
          </cell>
        </row>
        <row r="29">
          <cell r="A29" t="str">
            <v>T6</v>
          </cell>
          <cell r="B29" t="str">
            <v>pdf</v>
          </cell>
          <cell r="C29" t="str">
            <v xml:space="preserve">Table 6 Forecast repayment times for borrowers who left study in 2019 </v>
          </cell>
          <cell r="D29" t="str">
            <v>18</v>
          </cell>
          <cell r="E29" t="str">
            <v>MOE / JH / IDI</v>
          </cell>
        </row>
        <row r="30">
          <cell r="A30" t="str">
            <v>T7</v>
          </cell>
          <cell r="B30" t="str">
            <v>pdf</v>
          </cell>
          <cell r="C30" t="str">
            <v xml:space="preserve">Table 7 New Zealand-based borrowers </v>
          </cell>
          <cell r="D30" t="str">
            <v>19</v>
          </cell>
        </row>
        <row r="31">
          <cell r="A31" t="str">
            <v>T8</v>
          </cell>
          <cell r="B31" t="str">
            <v>pdf</v>
          </cell>
          <cell r="C31" t="str">
            <v xml:space="preserve">Table 8 Overseas-based borrowers </v>
          </cell>
          <cell r="D31" t="str">
            <v>19</v>
          </cell>
        </row>
        <row r="32">
          <cell r="A32" t="str">
            <v>T9</v>
          </cell>
          <cell r="B32" t="str">
            <v>pdf</v>
          </cell>
          <cell r="C32" t="str">
            <v xml:space="preserve">Table 9 All borrowers </v>
          </cell>
          <cell r="D32" t="str">
            <v>19</v>
          </cell>
        </row>
        <row r="33">
          <cell r="A33" t="str">
            <v>T10</v>
          </cell>
          <cell r="B33" t="str">
            <v>pdf</v>
          </cell>
          <cell r="C33" t="str">
            <v xml:space="preserve">Table 10  Loan repayments </v>
          </cell>
          <cell r="D33" t="str">
            <v>21</v>
          </cell>
        </row>
        <row r="34">
          <cell r="A34" t="str">
            <v>T11</v>
          </cell>
          <cell r="B34" t="str">
            <v>pdf</v>
          </cell>
          <cell r="C34" t="str">
            <v xml:space="preserve">Table 11  Overdue student loan repayments </v>
          </cell>
          <cell r="D34" t="str">
            <v>22</v>
          </cell>
        </row>
        <row r="35">
          <cell r="A35" t="str">
            <v>T12</v>
          </cell>
          <cell r="B35" t="str">
            <v>pdf</v>
          </cell>
          <cell r="C35" t="str">
            <v xml:space="preserve">Table 12  Age of overdue repayments by location </v>
          </cell>
          <cell r="D35" t="str">
            <v>22</v>
          </cell>
        </row>
        <row r="36">
          <cell r="A36" t="str">
            <v>T13</v>
          </cell>
          <cell r="B36" t="str">
            <v>pdf</v>
          </cell>
          <cell r="C36" t="str">
            <v xml:space="preserve">Table 13  Write-off due to death, bankruptcy or fraud </v>
          </cell>
          <cell r="D36" t="str">
            <v>23</v>
          </cell>
        </row>
        <row r="37">
          <cell r="A37" t="str">
            <v>T14</v>
          </cell>
          <cell r="B37" t="str">
            <v>pdf</v>
          </cell>
          <cell r="C37" t="str">
            <v xml:space="preserve">Table 14  Government’s cost of ownership of the Student Loan Scheme </v>
          </cell>
          <cell r="D37" t="str">
            <v>28</v>
          </cell>
        </row>
        <row r="38">
          <cell r="A38" t="str">
            <v>T15</v>
          </cell>
          <cell r="B38" t="str">
            <v>pdf</v>
          </cell>
          <cell r="C38" t="str">
            <v xml:space="preserve">Table 15  Student Loan Scheme administration costs </v>
          </cell>
          <cell r="D38" t="str">
            <v>29</v>
          </cell>
        </row>
        <row r="39">
          <cell r="A39" t="str">
            <v>T16</v>
          </cell>
          <cell r="B39" t="str">
            <v>pdf</v>
          </cell>
          <cell r="C39" t="str">
            <v xml:space="preserve">Table 16  Nominal and carrying value movements </v>
          </cell>
          <cell r="D39" t="str">
            <v>30</v>
          </cell>
        </row>
        <row r="40">
          <cell r="A40" t="str">
            <v>T17</v>
          </cell>
          <cell r="B40" t="str">
            <v>pdf</v>
          </cell>
          <cell r="C40" t="str">
            <v xml:space="preserve">Table 17  Schedule of revenue and expenditure for the year ended 30 June 2021 </v>
          </cell>
          <cell r="D40" t="str">
            <v>31</v>
          </cell>
        </row>
        <row r="41">
          <cell r="A41" t="str">
            <v>T18</v>
          </cell>
          <cell r="B41" t="str">
            <v>pdf</v>
          </cell>
          <cell r="C41" t="str">
            <v xml:space="preserve">Table 18  Schedule of gains and losses as at 30 June 2021 </v>
          </cell>
          <cell r="D41" t="str">
            <v>31</v>
          </cell>
        </row>
        <row r="42">
          <cell r="A42" t="str">
            <v>T19</v>
          </cell>
          <cell r="B42" t="str">
            <v>pdf</v>
          </cell>
          <cell r="C42" t="str">
            <v xml:space="preserve">Table 19  Schedule of assets as at 30 June 2021 </v>
          </cell>
          <cell r="D42" t="str">
            <v>32</v>
          </cell>
        </row>
        <row r="43">
          <cell r="A43" t="str">
            <v>T20</v>
          </cell>
          <cell r="B43" t="str">
            <v>pdf</v>
          </cell>
          <cell r="C43" t="str">
            <v xml:space="preserve">Table 20  Schedule of cash flows for the year ended 30 June 2021 </v>
          </cell>
          <cell r="D43" t="str">
            <v>32</v>
          </cell>
        </row>
        <row r="44">
          <cell r="A44" t="str">
            <v>T21</v>
          </cell>
          <cell r="B44" t="str">
            <v>pdf</v>
          </cell>
          <cell r="C44" t="str">
            <v xml:space="preserve">Table 21  Consolidated movements schedule for the year ended 30 June 2021 </v>
          </cell>
          <cell r="D44" t="str">
            <v>36</v>
          </cell>
        </row>
        <row r="45">
          <cell r="A45" t="str">
            <v>T22</v>
          </cell>
          <cell r="B45" t="str">
            <v>pdf</v>
          </cell>
          <cell r="C45" t="str">
            <v xml:space="preserve">Table 22  Valuation of classes of financial instruments </v>
          </cell>
          <cell r="D45" t="str">
            <v>37</v>
          </cell>
        </row>
        <row r="46">
          <cell r="A46" t="str">
            <v>T23</v>
          </cell>
          <cell r="B46" t="str">
            <v>pdf</v>
          </cell>
          <cell r="C46" t="str">
            <v xml:space="preserve">Table 23  Breakdown of fair value remeasurement </v>
          </cell>
          <cell r="D46" t="str">
            <v>38</v>
          </cell>
        </row>
        <row r="47">
          <cell r="A47" t="str">
            <v>T24</v>
          </cell>
          <cell r="B47" t="str">
            <v>pdf</v>
          </cell>
          <cell r="C47" t="str">
            <v xml:space="preserve">Table 24  Significant assumptions and sensitivities: fair value </v>
          </cell>
          <cell r="D47" t="str">
            <v>40</v>
          </cell>
        </row>
        <row r="48">
          <cell r="A48" t="str">
            <v>T25</v>
          </cell>
          <cell r="B48" t="str">
            <v>pdf</v>
          </cell>
          <cell r="C48" t="str">
            <v xml:space="preserve">Table 25  Student Loans Integrated Model assumptions </v>
          </cell>
          <cell r="D48" t="str">
            <v>47</v>
          </cell>
        </row>
        <row r="49">
          <cell r="A49" t="str">
            <v>F2.1</v>
          </cell>
          <cell r="B49" t="str">
            <v>online only</v>
          </cell>
          <cell r="C49" t="str">
            <v>Figure 2.1  Median loan balances for leavers by gender </v>
          </cell>
          <cell r="D49" t="str">
            <v>.</v>
          </cell>
          <cell r="E49" t="str">
            <v>MOE / JH / IDI</v>
          </cell>
        </row>
        <row r="50">
          <cell r="A50" t="str">
            <v>F3.1</v>
          </cell>
          <cell r="B50" t="str">
            <v>online only</v>
          </cell>
          <cell r="C50" t="str">
            <v>Figure 3.1  Domestic graduate earnings range </v>
          </cell>
          <cell r="D50" t="str">
            <v>.</v>
          </cell>
        </row>
        <row r="51">
          <cell r="A51" t="str">
            <v>F6.1</v>
          </cell>
          <cell r="B51" t="str">
            <v>online only</v>
          </cell>
          <cell r="C51" t="str">
            <v>Figure 6.1  Overall loan uptake </v>
          </cell>
          <cell r="D51" t="str">
            <v>.</v>
          </cell>
        </row>
        <row r="52">
          <cell r="A52" t="str">
            <v>F7.1</v>
          </cell>
          <cell r="B52" t="str">
            <v>online only</v>
          </cell>
          <cell r="C52" t="str">
            <v>Figure 7.1  Average and median amounts borrowed by component </v>
          </cell>
          <cell r="D52" t="str">
            <v>.</v>
          </cell>
        </row>
        <row r="53">
          <cell r="A53" t="str">
            <v>F8.1</v>
          </cell>
          <cell r="B53" t="str">
            <v>online only</v>
          </cell>
          <cell r="C53" t="str">
            <v>Figure 8.1  Number of total active borrowers and new active borrowers in each academic year </v>
          </cell>
          <cell r="D53" t="str">
            <v>.</v>
          </cell>
        </row>
        <row r="54">
          <cell r="A54" t="str">
            <v>F9.1</v>
          </cell>
          <cell r="B54" t="str">
            <v>online only</v>
          </cell>
          <cell r="C54" t="str">
            <v>Figure 9.1  Age range of borrowers </v>
          </cell>
          <cell r="D54" t="str">
            <v>.</v>
          </cell>
        </row>
        <row r="55">
          <cell r="A55" t="str">
            <v>F9.2</v>
          </cell>
          <cell r="B55" t="str">
            <v>online only</v>
          </cell>
          <cell r="C55" t="str">
            <v>Figure 9.2  Average and median loan balances </v>
          </cell>
          <cell r="D55" t="str">
            <v>.</v>
          </cell>
        </row>
        <row r="56">
          <cell r="A56" t="str">
            <v>F9.3</v>
          </cell>
          <cell r="B56" t="str">
            <v>online only</v>
          </cell>
          <cell r="C56" t="str">
            <v>Figure 9.3  Borrower numbers by activity </v>
          </cell>
          <cell r="D56" t="str">
            <v>.</v>
          </cell>
        </row>
        <row r="57">
          <cell r="A57" t="str">
            <v>F13.1</v>
          </cell>
          <cell r="B57" t="str">
            <v>online only</v>
          </cell>
          <cell r="C57" t="str">
            <v>Figure 13.1 Cost of lending in cents per dollar lent in half years </v>
          </cell>
          <cell r="D57" t="str">
            <v>.</v>
          </cell>
        </row>
        <row r="58">
          <cell r="A58" t="str">
            <v>T2.2</v>
          </cell>
          <cell r="B58" t="str">
            <v>online only</v>
          </cell>
          <cell r="C58" t="str">
            <v>Table 2.2 Trends in the age profile of borrowers </v>
          </cell>
          <cell r="D58" t="str">
            <v>.</v>
          </cell>
        </row>
        <row r="59">
          <cell r="A59" t="str">
            <v>T3.1</v>
          </cell>
          <cell r="B59" t="str">
            <v>online only</v>
          </cell>
          <cell r="C59" t="str">
            <v>Table 3.1 Demographic characteristics of new active student loan borrowers </v>
          </cell>
          <cell r="D59" t="str">
            <v>.</v>
          </cell>
        </row>
        <row r="60">
          <cell r="A60" t="str">
            <v>T4.1</v>
          </cell>
          <cell r="B60" t="str">
            <v>online only</v>
          </cell>
          <cell r="C60" t="str">
            <v>Table 4.1 Average course fees borrowed by sub-sector </v>
          </cell>
          <cell r="D60" t="str">
            <v>.</v>
          </cell>
        </row>
        <row r="61">
          <cell r="A61" t="str">
            <v>T4.2</v>
          </cell>
          <cell r="B61" t="str">
            <v>online only</v>
          </cell>
          <cell r="C61" t="str">
            <v>Table 4.2 Borrowers by level of qualification and average amount borrowed </v>
          </cell>
          <cell r="D61" t="str">
            <v>.</v>
          </cell>
        </row>
        <row r="62">
          <cell r="A62" t="str">
            <v>T4.3</v>
          </cell>
          <cell r="B62" t="str">
            <v>online only</v>
          </cell>
          <cell r="C62" t="str">
            <v>Table 4.3 Number of students borrowing for living costs and student allowances </v>
          </cell>
          <cell r="D62" t="str">
            <v>.</v>
          </cell>
        </row>
        <row r="63">
          <cell r="A63" t="str">
            <v>T4.4</v>
          </cell>
          <cell r="B63" t="str">
            <v>online only</v>
          </cell>
          <cell r="C63" t="str">
            <v>Table 4.4 Student allowance comparison with living costs </v>
          </cell>
          <cell r="D63" t="str">
            <v>.</v>
          </cell>
        </row>
        <row r="64">
          <cell r="A64" t="str">
            <v>T5.1</v>
          </cell>
          <cell r="B64" t="str">
            <v>online only</v>
          </cell>
          <cell r="C64" t="str">
            <v>Table 5.1 Median leaving debt and repayment times </v>
          </cell>
          <cell r="D64" t="str">
            <v>.</v>
          </cell>
          <cell r="E64" t="str">
            <v>MOE / JH / IDI</v>
          </cell>
        </row>
        <row r="65">
          <cell r="A65" t="str">
            <v>T6.1</v>
          </cell>
          <cell r="B65" t="str">
            <v>online only</v>
          </cell>
          <cell r="C65" t="str">
            <v>Table 6.1 Quartiles of actual and forecast repayment times level of study </v>
          </cell>
          <cell r="D65" t="str">
            <v>.</v>
          </cell>
          <cell r="E65" t="str">
            <v>MOE / JH / IDI</v>
          </cell>
        </row>
        <row r="66">
          <cell r="A66" t="str">
            <v>T10.1</v>
          </cell>
          <cell r="B66" t="str">
            <v>online only</v>
          </cell>
          <cell r="C66" t="str">
            <v>Table 10.1  Loan repayments direct from borrowers </v>
          </cell>
          <cell r="D66" t="str">
            <v>.</v>
          </cell>
        </row>
        <row r="67">
          <cell r="A67" t="str">
            <v>T16.1</v>
          </cell>
          <cell r="B67" t="str">
            <v>online only</v>
          </cell>
          <cell r="C67" t="str">
            <v>Table 16.1  History of repayment thresholds and interest rates </v>
          </cell>
          <cell r="D67" t="str">
            <v>.</v>
          </cell>
          <cell r="E67" t="str">
            <v xml:space="preserve">MOE / JH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9A09B-91D7-4594-9B60-83E7A4CD55B1}">
  <sheetPr codeName="Sheet1"/>
  <dimension ref="A1:C55"/>
  <sheetViews>
    <sheetView tabSelected="1" zoomScaleNormal="100" workbookViewId="0"/>
  </sheetViews>
  <sheetFormatPr defaultColWidth="0" defaultRowHeight="15.75" x14ac:dyDescent="0.25"/>
  <cols>
    <col min="1" max="1" width="12.5703125" style="745" customWidth="1"/>
    <col min="2" max="2" width="119.140625" style="749" customWidth="1"/>
    <col min="3" max="3" width="18" style="745" customWidth="1"/>
    <col min="4" max="16384" width="57" style="745" hidden="1"/>
  </cols>
  <sheetData>
    <row r="1" spans="1:2" ht="25.9" customHeight="1" x14ac:dyDescent="0.25">
      <c r="B1" s="744" t="s">
        <v>705</v>
      </c>
    </row>
    <row r="3" spans="1:2" s="748" customFormat="1" x14ac:dyDescent="0.25">
      <c r="A3" s="746" t="s">
        <v>1</v>
      </c>
      <c r="B3" s="747" t="s">
        <v>0</v>
      </c>
    </row>
    <row r="4" spans="1:2" x14ac:dyDescent="0.25">
      <c r="A4" s="515" t="s">
        <v>11</v>
      </c>
      <c r="B4" s="749" t="str">
        <f>'T1'!B2</f>
        <v>Funding of tertiary education</v>
      </c>
    </row>
    <row r="5" spans="1:2" x14ac:dyDescent="0.25">
      <c r="A5" s="515" t="s">
        <v>2</v>
      </c>
      <c r="B5" s="749" t="str">
        <f>'F2'!B2</f>
        <v>Median loan balance on leaving study</v>
      </c>
    </row>
    <row r="6" spans="1:2" x14ac:dyDescent="0.25">
      <c r="A6" s="515" t="s">
        <v>31</v>
      </c>
      <c r="B6" s="749" t="str">
        <f>'F2.1'!B2</f>
        <v>Median loan balances for leavers by gender - all borrowers and those who studied at bachelors level</v>
      </c>
    </row>
    <row r="7" spans="1:2" x14ac:dyDescent="0.25">
      <c r="A7" s="515" t="s">
        <v>22</v>
      </c>
      <c r="B7" s="749" t="str">
        <f>'F3'!C3</f>
        <v>Earnings as a percentage of national median earnings by year after qualification</v>
      </c>
    </row>
    <row r="8" spans="1:2" x14ac:dyDescent="0.25">
      <c r="A8" s="515" t="s">
        <v>23</v>
      </c>
      <c r="B8" s="749" t="str">
        <f>'F4'!B2</f>
        <v>Percentage of borrowers who have fully repaid having left study in the year shown</v>
      </c>
    </row>
    <row r="9" spans="1:2" x14ac:dyDescent="0.25">
      <c r="A9" s="515" t="s">
        <v>4</v>
      </c>
      <c r="B9" s="749" t="str">
        <f>'F5'!B2</f>
        <v>Enrolment by domestic students in tertiary education</v>
      </c>
    </row>
    <row r="10" spans="1:2" x14ac:dyDescent="0.25">
      <c r="A10" s="515" t="s">
        <v>12</v>
      </c>
      <c r="B10" s="749" t="str">
        <f>'T2'!B2</f>
        <v>Participation by domestic students in tertiary education</v>
      </c>
    </row>
    <row r="11" spans="1:2" x14ac:dyDescent="0.25">
      <c r="A11" s="515" t="s">
        <v>280</v>
      </c>
      <c r="B11" s="749" t="str">
        <f>'T2.1'!B2</f>
        <v>Trends in level of study among borrowers in 2023</v>
      </c>
    </row>
    <row r="12" spans="1:2" x14ac:dyDescent="0.25">
      <c r="A12" s="515" t="s">
        <v>38</v>
      </c>
      <c r="B12" s="749" t="str">
        <f>'T2.2'!B2</f>
        <v xml:space="preserve">Trends in the age profile of borrowers </v>
      </c>
    </row>
    <row r="13" spans="1:2" x14ac:dyDescent="0.25">
      <c r="A13" s="515" t="s">
        <v>13</v>
      </c>
      <c r="B13" s="749" t="str">
        <f>'T3'!B2</f>
        <v xml:space="preserve">Demographic characteristics of all active student loan borrowers </v>
      </c>
    </row>
    <row r="14" spans="1:2" x14ac:dyDescent="0.25">
      <c r="A14" s="515" t="s">
        <v>39</v>
      </c>
      <c r="B14" s="749" t="str">
        <f>'T3.1'!B2</f>
        <v xml:space="preserve">Demographic characteristics of new active student loan borrowers </v>
      </c>
    </row>
    <row r="15" spans="1:2" x14ac:dyDescent="0.25">
      <c r="A15" s="515" t="s">
        <v>5</v>
      </c>
      <c r="B15" s="749" t="str">
        <f>'F6'!B2</f>
        <v>Number of students eligible to borrow, number borrowing and the uptake rate (full-time and part-time students)</v>
      </c>
    </row>
    <row r="16" spans="1:2" x14ac:dyDescent="0.25">
      <c r="A16" s="515" t="s">
        <v>32</v>
      </c>
      <c r="B16" s="749" t="str">
        <f>'F6.1'!B2</f>
        <v xml:space="preserve">Number of students eligible to borrow, number borrowing and the uptake rate </v>
      </c>
    </row>
    <row r="17" spans="1:2" x14ac:dyDescent="0.25">
      <c r="A17" s="515" t="s">
        <v>6</v>
      </c>
      <c r="B17" s="749" t="str">
        <f>'F7'!B2</f>
        <v>Total amounts drawn by loan component</v>
      </c>
    </row>
    <row r="18" spans="1:2" x14ac:dyDescent="0.25">
      <c r="A18" s="515" t="s">
        <v>33</v>
      </c>
      <c r="B18" s="749" t="str">
        <f>'F7.1'!B2</f>
        <v>Average and median amounts borrowed by component</v>
      </c>
    </row>
    <row r="19" spans="1:2" x14ac:dyDescent="0.25">
      <c r="A19" s="515" t="s">
        <v>14</v>
      </c>
      <c r="B19" s="749" t="str">
        <f>'T4'!B2</f>
        <v>Amount borrowed by loan component and sub-sector</v>
      </c>
    </row>
    <row r="20" spans="1:2" x14ac:dyDescent="0.25">
      <c r="A20" s="515" t="s">
        <v>40</v>
      </c>
      <c r="B20" s="749" t="str">
        <f>'T4.1'!B2</f>
        <v>Average course fees borrowed by sub-sector</v>
      </c>
    </row>
    <row r="21" spans="1:2" x14ac:dyDescent="0.25">
      <c r="A21" s="515" t="s">
        <v>41</v>
      </c>
      <c r="B21" s="749" t="str">
        <f>'T4.2'!B2</f>
        <v xml:space="preserve">Student loan borrowers by level of qualification and average amount borrowed </v>
      </c>
    </row>
    <row r="22" spans="1:2" x14ac:dyDescent="0.25">
      <c r="A22" s="515" t="s">
        <v>42</v>
      </c>
      <c r="B22" s="749" t="str">
        <f>'T4.3'!B2</f>
        <v>Number of students borrowing for living cost and receiving student allowances</v>
      </c>
    </row>
    <row r="23" spans="1:2" x14ac:dyDescent="0.25">
      <c r="A23" s="515" t="s">
        <v>43</v>
      </c>
      <c r="B23" s="749" t="str">
        <f>'T4.4'!B2</f>
        <v>Student allowances compared with student loan living cost borrowing</v>
      </c>
    </row>
    <row r="24" spans="1:2" x14ac:dyDescent="0.25">
      <c r="A24" s="515" t="s">
        <v>625</v>
      </c>
      <c r="B24" s="749" t="str">
        <f>'T4.5'!B2</f>
        <v>Amount borrowed by loan component and ethnicity</v>
      </c>
    </row>
    <row r="25" spans="1:2" x14ac:dyDescent="0.25">
      <c r="A25" s="515" t="s">
        <v>626</v>
      </c>
      <c r="B25" s="749" t="str">
        <f>'T4.6'!B2</f>
        <v>Amount borrowed by loan component, gender and ethnicity</v>
      </c>
    </row>
    <row r="26" spans="1:2" x14ac:dyDescent="0.25">
      <c r="A26" s="515" t="s">
        <v>24</v>
      </c>
      <c r="B26" s="749" t="str">
        <f>'F8'!B2</f>
        <v xml:space="preserve">Borrowing trends since 1992 </v>
      </c>
    </row>
    <row r="27" spans="1:2" x14ac:dyDescent="0.25">
      <c r="A27" s="515" t="s">
        <v>34</v>
      </c>
      <c r="B27" s="749" t="str">
        <f>'F8.1'!B2</f>
        <v xml:space="preserve">Number of total active borrowers and new active borrowers in each academic year </v>
      </c>
    </row>
    <row r="28" spans="1:2" x14ac:dyDescent="0.25">
      <c r="A28" s="515" t="s">
        <v>15</v>
      </c>
      <c r="B28" s="749" t="str">
        <f>'T5'!B2</f>
        <v>Percentiles of leaving debt and repayment time for leavers in 2022 who completed a qualification by level of study and gender</v>
      </c>
    </row>
    <row r="29" spans="1:2" x14ac:dyDescent="0.25">
      <c r="A29" s="515" t="s">
        <v>25</v>
      </c>
      <c r="B29" s="749" t="str">
        <f>'T6'!B2</f>
        <v>Median leaving debt and repayment time by ethnicity and level of study for leavers in 2022</v>
      </c>
    </row>
    <row r="30" spans="1:2" x14ac:dyDescent="0.25">
      <c r="A30" s="515" t="s">
        <v>346</v>
      </c>
      <c r="B30" s="749" t="str">
        <f>'T6.1'!B2</f>
        <v>Quartiles of actual and forecast repayment times for borrowers who left study in 2005-2022 by level of study</v>
      </c>
    </row>
    <row r="31" spans="1:2" x14ac:dyDescent="0.25">
      <c r="A31" s="515" t="s">
        <v>16</v>
      </c>
      <c r="B31" s="749" t="str">
        <f>'T7'!B2</f>
        <v>Leaving Debt and Forecast repayment times for borrowers who left study in 2022</v>
      </c>
    </row>
    <row r="32" spans="1:2" x14ac:dyDescent="0.25">
      <c r="A32" s="515" t="s">
        <v>17</v>
      </c>
      <c r="B32" s="749" t="str">
        <f>'T8'!B2</f>
        <v>Overview of students loan at 30 June 2023 and the two preceding years</v>
      </c>
    </row>
    <row r="33" spans="1:2" x14ac:dyDescent="0.25">
      <c r="A33" s="515" t="s">
        <v>7</v>
      </c>
      <c r="B33" s="749" t="str">
        <f>'F9'!B2</f>
        <v>Number of Borrowers and Nominal Balance</v>
      </c>
    </row>
    <row r="34" spans="1:2" x14ac:dyDescent="0.25">
      <c r="A34" s="515" t="s">
        <v>35</v>
      </c>
      <c r="B34" s="749" t="str">
        <f>'F9.1'!B2</f>
        <v>Age range of borrower groups</v>
      </c>
    </row>
    <row r="35" spans="1:2" x14ac:dyDescent="0.25">
      <c r="A35" s="515" t="s">
        <v>36</v>
      </c>
      <c r="B35" s="749" t="str">
        <f>'F9.2'!B2</f>
        <v>Average and Median Loan Balances as at 30 June</v>
      </c>
    </row>
    <row r="36" spans="1:2" x14ac:dyDescent="0.25">
      <c r="A36" s="515" t="s">
        <v>37</v>
      </c>
      <c r="B36" s="749" t="str">
        <f>'F9.3'!B2</f>
        <v>Borrower numbers by activity</v>
      </c>
    </row>
    <row r="37" spans="1:2" x14ac:dyDescent="0.25">
      <c r="A37" s="515" t="s">
        <v>3</v>
      </c>
      <c r="B37" s="749" t="str">
        <f>'F10'!B2</f>
        <v>Range and Distribution of loan balances at 30 June 2024</v>
      </c>
    </row>
    <row r="38" spans="1:2" x14ac:dyDescent="0.25">
      <c r="A38" s="515" t="s">
        <v>682</v>
      </c>
      <c r="B38" s="749" t="str">
        <f>'F10.1'!B3</f>
        <v>Range and Distribution of loan balances at 30 June 2024</v>
      </c>
    </row>
    <row r="39" spans="1:2" x14ac:dyDescent="0.25">
      <c r="A39" s="515" t="s">
        <v>683</v>
      </c>
      <c r="B39" s="749" t="str">
        <f>'F10.2'!B3</f>
        <v>Range and Distribution of loan balances at 30 June 2024</v>
      </c>
    </row>
    <row r="40" spans="1:2" x14ac:dyDescent="0.25">
      <c r="A40" s="515" t="s">
        <v>18</v>
      </c>
      <c r="B40" s="749" t="str">
        <f>'T9'!B2</f>
        <v>Loan Repayments</v>
      </c>
    </row>
    <row r="41" spans="1:2" x14ac:dyDescent="0.25">
      <c r="A41" s="515" t="s">
        <v>19</v>
      </c>
      <c r="B41" s="749" t="str">
        <f>'T10'!B2</f>
        <v>Overdue student loan repayments</v>
      </c>
    </row>
    <row r="42" spans="1:2" x14ac:dyDescent="0.25">
      <c r="A42" s="515" t="s">
        <v>44</v>
      </c>
      <c r="B42" s="749" t="str">
        <f>'T10.1'!B2</f>
        <v>Loan Repayments directly from borrowers</v>
      </c>
    </row>
    <row r="43" spans="1:2" x14ac:dyDescent="0.25">
      <c r="A43" s="515" t="s">
        <v>20</v>
      </c>
      <c r="B43" s="749" t="str">
        <f>'T11'!B2</f>
        <v>Age and location of overdue repayments at 30 June</v>
      </c>
    </row>
    <row r="44" spans="1:2" x14ac:dyDescent="0.25">
      <c r="A44" s="515" t="s">
        <v>21</v>
      </c>
      <c r="B44" s="749" t="str">
        <f>'T12'!B2</f>
        <v>Special deduction rate</v>
      </c>
    </row>
    <row r="45" spans="1:2" x14ac:dyDescent="0.25">
      <c r="A45" s="515" t="s">
        <v>26</v>
      </c>
      <c r="B45" s="749" t="str">
        <f>'T13'!B2</f>
        <v>Capitalisation of overdue amounts</v>
      </c>
    </row>
    <row r="46" spans="1:2" x14ac:dyDescent="0.25">
      <c r="A46" s="515" t="s">
        <v>27</v>
      </c>
      <c r="B46" s="749" t="str">
        <f>'T14'!B2</f>
        <v>Number of loans fully repaid at 30 June 2024</v>
      </c>
    </row>
    <row r="47" spans="1:2" x14ac:dyDescent="0.25">
      <c r="A47" s="515" t="s">
        <v>28</v>
      </c>
      <c r="B47" s="749" t="str">
        <f>'T15'!B2</f>
        <v>Write-off due to death, bankruptcy or fraud</v>
      </c>
    </row>
    <row r="48" spans="1:2" x14ac:dyDescent="0.25">
      <c r="A48" s="515" t="s">
        <v>8</v>
      </c>
      <c r="B48" s="749" t="str">
        <f>'F11'!B2</f>
        <v>Movement in the fair value due to impairment and discount rate changes over the last eight years</v>
      </c>
    </row>
    <row r="49" spans="1:2" x14ac:dyDescent="0.25">
      <c r="A49" s="515" t="s">
        <v>9</v>
      </c>
      <c r="B49" s="749" t="str">
        <f>'F12'!B2</f>
        <v>Lending and initial-write down on this lending</v>
      </c>
    </row>
    <row r="50" spans="1:2" x14ac:dyDescent="0.25">
      <c r="A50" s="515" t="s">
        <v>697</v>
      </c>
      <c r="B50" s="749" t="str">
        <f>'F12.1'!B2</f>
        <v>Cost of lending in cents per dollar lent in half years</v>
      </c>
    </row>
    <row r="51" spans="1:2" x14ac:dyDescent="0.25">
      <c r="A51" s="515" t="s">
        <v>10</v>
      </c>
      <c r="B51" s="749" t="str">
        <f>'F13'!B2</f>
        <v>Lending and Repayments</v>
      </c>
    </row>
    <row r="52" spans="1:2" x14ac:dyDescent="0.25">
      <c r="A52" s="515" t="s">
        <v>29</v>
      </c>
      <c r="B52" s="749" t="str">
        <f>'T16'!B2</f>
        <v>Government’s cost of ownership of the Student Loan Scheme</v>
      </c>
    </row>
    <row r="53" spans="1:2" x14ac:dyDescent="0.25">
      <c r="A53" s="515" t="s">
        <v>30</v>
      </c>
      <c r="B53" s="749" t="str">
        <f>'T17'!B2</f>
        <v>Student Loan Scheme administration costs</v>
      </c>
    </row>
    <row r="54" spans="1:2" x14ac:dyDescent="0.25">
      <c r="A54" s="515" t="s">
        <v>701</v>
      </c>
      <c r="B54" s="749" t="str">
        <f>'T18'!B2</f>
        <v>Nominal and Carrying Value Movements</v>
      </c>
    </row>
    <row r="55" spans="1:2" x14ac:dyDescent="0.25">
      <c r="A55" s="515" t="s">
        <v>702</v>
      </c>
      <c r="B55" s="749" t="str">
        <f>'T18.1'!B2</f>
        <v>History of repayment thresholds and interest rates</v>
      </c>
    </row>
  </sheetData>
  <hyperlinks>
    <hyperlink ref="A4" location="'T1'!A1" display="T1" xr:uid="{0E859BEA-1227-4216-BC13-F0A290B59DD4}"/>
    <hyperlink ref="A5" location="'F2'!A1" display="F2" xr:uid="{B6B0D922-9B75-49F8-A9EA-CD7E2486140F}"/>
    <hyperlink ref="A6" location="F2.1!A1" display="F2.1" xr:uid="{8F6C08F7-67E9-494E-B59A-45D62A03B3F3}"/>
    <hyperlink ref="A7" location="'F3'!A1" display="F3" xr:uid="{64BFA4FB-682F-4739-B9A5-32AA5664824A}"/>
    <hyperlink ref="A8" location="'F4'!A1" display="F4" xr:uid="{1F25A6BA-38CE-47FC-AC17-A919BA83C282}"/>
    <hyperlink ref="A9" location="'F5'!A1" display="F5" xr:uid="{10CE8E11-23D6-4181-B53E-E306A2D03CF8}"/>
    <hyperlink ref="A10" location="'T2'!A1" display="T2" xr:uid="{41C926D9-0A47-43E8-B8A5-7D4275564CFA}"/>
    <hyperlink ref="A11" location="T2.1!A1" display="T2.1" xr:uid="{82F625BB-EAAE-48A0-95BD-7084E33BD502}"/>
    <hyperlink ref="A12" location="T2.2!A1" display="T2.2" xr:uid="{6CD03245-7B4D-4283-AB93-B91D27C34AE6}"/>
    <hyperlink ref="A13" location="'T3'!A1" display="T3" xr:uid="{1969669B-69F4-4F23-8608-C5CE15B758A5}"/>
    <hyperlink ref="A14" location="T3.1!A1" display="T3.1" xr:uid="{4BB7BF5D-D67E-4FD3-8865-EC3E587EEC4E}"/>
    <hyperlink ref="A15" location="'F6'!A1" display="F6" xr:uid="{78988CD7-CF2B-48FE-8B76-49D1C0AA6861}"/>
    <hyperlink ref="A16" location="F6.1!A1" display="F6.1" xr:uid="{A5EFA690-FAC5-430C-8C46-DD48333C0D61}"/>
    <hyperlink ref="A17" location="'F7'!A1" display="F7" xr:uid="{04F505B3-B9C2-41FF-987D-CEBCA9180B92}"/>
    <hyperlink ref="A18" location="F7.1!A1" display="F7.1" xr:uid="{B187FE8B-4640-4B71-9D1B-A431093EFCA5}"/>
    <hyperlink ref="A19" location="'T4'!A1" display="T4" xr:uid="{943E3578-1E50-4751-BF95-6C838BE294FF}"/>
    <hyperlink ref="A20" location="T4.1!A1" display="T4.1" xr:uid="{93427C44-5403-4403-B121-41278637B7B1}"/>
    <hyperlink ref="A21" location="T4.2!A1" display="T4.2" xr:uid="{2726B46F-33E5-4B0F-96B5-E502BA85EBBB}"/>
    <hyperlink ref="A22" location="T4.3!A1" display="T4.3" xr:uid="{1D2065A8-933F-4827-AAA4-6FB1963C7793}"/>
    <hyperlink ref="A23" location="T4.4!A1" display="T4.4" xr:uid="{9487FD86-0624-4166-BFD4-41D5282BA0A1}"/>
    <hyperlink ref="A26" location="'F8'!A1" display="F8" xr:uid="{161DBE52-96AE-4162-BE8C-221FF1DB7AA4}"/>
    <hyperlink ref="A27" location="F8.1!A1" display="F8.1" xr:uid="{3FCE0C7B-085B-41D8-A589-753F5A8C003E}"/>
    <hyperlink ref="A28" location="'T5'!A1" display="T5" xr:uid="{15271E2D-6664-4CEE-85DF-129428756773}"/>
    <hyperlink ref="A29" location="'T6'!A1" display="T6" xr:uid="{39D72DC1-4DF6-4989-8C09-4F8271270856}"/>
    <hyperlink ref="A30" location="T6.1!A1" display="T6.1" xr:uid="{A0A49FFE-9E25-4950-B844-310DC9EFAF89}"/>
    <hyperlink ref="A31" location="'T7'!A1" display="T7" xr:uid="{06F4EDA8-F6F3-4223-B309-F993F487AF48}"/>
    <hyperlink ref="A32" location="'T8'!A1" display="T8" xr:uid="{AED098E9-D2B8-44A8-AC5E-A98CF159D977}"/>
    <hyperlink ref="A33" location="'F9'!A1" display="F9" xr:uid="{0EC3E0D7-27A2-429D-AB88-A2478B3D7F73}"/>
    <hyperlink ref="A34" location="F9.1!A1" display="F9.1" xr:uid="{4492D1B0-A05A-4137-8F8F-3C57EAD19422}"/>
    <hyperlink ref="A35" location="F9.2!A1" display="F9.2" xr:uid="{F88DC8A1-EB76-402A-879F-203593988B3C}"/>
    <hyperlink ref="A36" location="F9.3!A1" display="F9.3" xr:uid="{4D73D136-E01C-42D3-8CC0-D0195C6C4E61}"/>
    <hyperlink ref="A37" location="'F10'!A1" display="F10" xr:uid="{36F415BA-44B5-474E-84C0-799A7A78BDC5}"/>
    <hyperlink ref="A40" location="'T9'!A1" display="T9" xr:uid="{3579E15D-C40A-4273-97F3-8EFAFC8133FE}"/>
    <hyperlink ref="A41" location="'T10'!A1" display="T10" xr:uid="{D90BC706-8A35-4761-B97D-336CDA3079DC}"/>
    <hyperlink ref="A42" location="T10.1!A1" display="T10.1" xr:uid="{94A94F41-1306-4051-B756-5C4A1DFD5818}"/>
    <hyperlink ref="A43" location="'T11'!A1" display="T11" xr:uid="{B1AFEAFA-1465-4A50-B52A-3FA0341B6F8D}"/>
    <hyperlink ref="A44" location="'T12'!A1" display="T12" xr:uid="{567C89C9-AB49-4B0E-B281-99926F376BE6}"/>
    <hyperlink ref="A45" location="'T13'!A1" display="T13" xr:uid="{FE508ED1-240C-47F3-9663-52D8A7129901}"/>
    <hyperlink ref="A46" location="'T14'!A1" display="T14" xr:uid="{1229A5CE-57E0-4E26-AF9D-9F9F89A6BA08}"/>
    <hyperlink ref="A48" location="'F11'!A1" display="F11" xr:uid="{CE8EE029-7A6F-47B8-8AE7-8B41E02A06DA}"/>
    <hyperlink ref="A49" location="'F12'!A1" display="F12" xr:uid="{E9F176F2-B885-43A3-809C-007869D31302}"/>
    <hyperlink ref="A50" location="F12.1!A1" display="F12.1" xr:uid="{260AE7A1-EC7C-4D4A-AB27-ABD1E0D8FC46}"/>
    <hyperlink ref="A51" location="'F13'!A1" display="F13" xr:uid="{6BFA3F95-0301-4A4D-9AB8-23AB2D2F9F7F}"/>
    <hyperlink ref="A53" location="'T17'!A1" display="T17" xr:uid="{EDBDDA61-8474-47DF-B330-D7CF8DFB774F}"/>
    <hyperlink ref="A54" location="'T18'!A1" display="T18" xr:uid="{7695B10E-203C-460D-BDBA-99719A958F5D}"/>
    <hyperlink ref="A55" location="T18.1!A1" display="T18.1" xr:uid="{2BEA4084-E343-4063-B752-C4C83D189C7D}"/>
    <hyperlink ref="A24" location="T4.5!A1" display="T4.5" xr:uid="{0B6AC682-F339-4770-99C5-04666C8BB486}"/>
    <hyperlink ref="A25" location="T4.6!A1" display="T4.6" xr:uid="{51A5EC5E-0124-406E-9CCA-2B44C6665875}"/>
    <hyperlink ref="A38" location="F10.1!A1" display="F10.1" xr:uid="{25B587F7-C23A-46D3-9B05-981EF97692C0}"/>
    <hyperlink ref="A39" location="F10.2!A1" display="F10.2" xr:uid="{F6D4A7A9-7E62-4302-8E17-1CDAEB12EC13}"/>
    <hyperlink ref="A47" location="'T15'!A1" display="T15" xr:uid="{1498357C-0B13-4118-AC0B-D6F4037C3CF4}"/>
    <hyperlink ref="A52" location="'T16'!A1" display="T16" xr:uid="{144DA992-6F2B-4983-BED9-4EF75AB516B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6F79-2DBE-4743-AB56-5EF4FE7ABB56}">
  <sheetPr codeName="Sheet2">
    <tabColor rgb="FF92D050"/>
  </sheetPr>
  <dimension ref="A1:F16"/>
  <sheetViews>
    <sheetView workbookViewId="0"/>
  </sheetViews>
  <sheetFormatPr defaultRowHeight="15" x14ac:dyDescent="0.25"/>
  <cols>
    <col min="1" max="1" width="8" customWidth="1"/>
    <col min="2" max="2" width="21" customWidth="1"/>
    <col min="3" max="3" width="47.7109375" bestFit="1" customWidth="1"/>
  </cols>
  <sheetData>
    <row r="1" spans="1:6" ht="15.75" x14ac:dyDescent="0.25">
      <c r="A1" s="372" t="s">
        <v>139</v>
      </c>
      <c r="B1" s="1"/>
    </row>
    <row r="2" spans="1:6" ht="15.75" thickBot="1" x14ac:dyDescent="0.3">
      <c r="B2" s="36" t="s">
        <v>79</v>
      </c>
      <c r="C2" s="18"/>
    </row>
    <row r="3" spans="1:6" ht="15.75" thickBot="1" x14ac:dyDescent="0.3">
      <c r="B3" s="927" t="s">
        <v>80</v>
      </c>
      <c r="C3" s="928"/>
      <c r="D3" s="19">
        <v>2021</v>
      </c>
      <c r="E3" s="20">
        <v>2022</v>
      </c>
      <c r="F3" s="21">
        <v>2023</v>
      </c>
    </row>
    <row r="4" spans="1:6" x14ac:dyDescent="0.25">
      <c r="B4" s="929" t="s">
        <v>84</v>
      </c>
      <c r="C4" s="22" t="s">
        <v>85</v>
      </c>
      <c r="D4" s="23">
        <v>453</v>
      </c>
      <c r="E4" s="24">
        <v>521</v>
      </c>
      <c r="F4" s="25">
        <v>552</v>
      </c>
    </row>
    <row r="5" spans="1:6" x14ac:dyDescent="0.25">
      <c r="B5" s="929"/>
      <c r="C5" s="22" t="s">
        <v>86</v>
      </c>
      <c r="D5" s="23">
        <v>606</v>
      </c>
      <c r="E5" s="24">
        <v>552</v>
      </c>
      <c r="F5" s="25">
        <v>524</v>
      </c>
    </row>
    <row r="6" spans="1:6" x14ac:dyDescent="0.25">
      <c r="B6" s="929"/>
      <c r="C6" s="22" t="s">
        <v>87</v>
      </c>
      <c r="D6" s="23">
        <v>2714</v>
      </c>
      <c r="E6" s="24">
        <v>2638</v>
      </c>
      <c r="F6" s="25">
        <v>2452</v>
      </c>
    </row>
    <row r="7" spans="1:6" ht="15.75" thickBot="1" x14ac:dyDescent="0.3">
      <c r="B7" s="929"/>
      <c r="C7" s="26" t="s">
        <v>53</v>
      </c>
      <c r="D7" s="27">
        <v>3772</v>
      </c>
      <c r="E7" s="28">
        <v>3711</v>
      </c>
      <c r="F7" s="29">
        <v>3528</v>
      </c>
    </row>
    <row r="8" spans="1:6" ht="15.75" thickBot="1" x14ac:dyDescent="0.3">
      <c r="B8" s="930"/>
      <c r="C8" s="30" t="s">
        <v>88</v>
      </c>
      <c r="D8" s="31">
        <v>1.0999999999999999E-2</v>
      </c>
      <c r="E8" s="32">
        <v>1.0200000000000001E-2</v>
      </c>
      <c r="F8" s="33">
        <v>8.8999999999999999E-3</v>
      </c>
    </row>
    <row r="10" spans="1:6" x14ac:dyDescent="0.25">
      <c r="B10" s="3" t="s">
        <v>484</v>
      </c>
    </row>
    <row r="11" spans="1:6" s="444" customFormat="1" x14ac:dyDescent="0.25">
      <c r="B11" s="704" t="s">
        <v>602</v>
      </c>
    </row>
    <row r="12" spans="1:6" x14ac:dyDescent="0.25">
      <c r="B12" s="2" t="s">
        <v>57</v>
      </c>
    </row>
    <row r="13" spans="1:6" x14ac:dyDescent="0.25">
      <c r="B13" s="34" t="s">
        <v>573</v>
      </c>
    </row>
    <row r="14" spans="1:6" x14ac:dyDescent="0.25">
      <c r="B14" s="34" t="s">
        <v>574</v>
      </c>
    </row>
    <row r="15" spans="1:6" x14ac:dyDescent="0.25">
      <c r="B15" s="35" t="s">
        <v>575</v>
      </c>
    </row>
    <row r="16" spans="1:6" x14ac:dyDescent="0.25">
      <c r="B16" s="34"/>
    </row>
  </sheetData>
  <mergeCells count="2">
    <mergeCell ref="B3:C3"/>
    <mergeCell ref="B4:B8"/>
  </mergeCells>
  <hyperlinks>
    <hyperlink ref="A1" location="index!A1" display="index" xr:uid="{87A3A624-BF69-4E8D-BA90-99E7C6AD1CC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29E49-045F-4867-82FD-8A24125877C2}">
  <sheetPr>
    <tabColor rgb="FF92D050"/>
  </sheetPr>
  <dimension ref="A1:E97"/>
  <sheetViews>
    <sheetView zoomScaleNormal="100" workbookViewId="0"/>
  </sheetViews>
  <sheetFormatPr defaultColWidth="9.140625" defaultRowHeight="12.75" x14ac:dyDescent="0.2"/>
  <cols>
    <col min="1" max="1" width="9.140625" style="3"/>
    <col min="2" max="2" width="10.85546875" style="3" customWidth="1"/>
    <col min="3" max="3" width="12.140625" style="3" customWidth="1"/>
    <col min="4" max="4" width="19.140625" style="3" customWidth="1"/>
    <col min="5" max="16384" width="9.140625" style="3"/>
  </cols>
  <sheetData>
    <row r="1" spans="1:4" ht="15" x14ac:dyDescent="0.25">
      <c r="A1" s="372" t="s">
        <v>139</v>
      </c>
    </row>
    <row r="2" spans="1:4" x14ac:dyDescent="0.2">
      <c r="B2" s="136" t="s">
        <v>138</v>
      </c>
    </row>
    <row r="3" spans="1:4" ht="13.5" thickBot="1" x14ac:dyDescent="0.25"/>
    <row r="4" spans="1:4" ht="38.25" x14ac:dyDescent="0.2">
      <c r="B4" s="135" t="s">
        <v>137</v>
      </c>
      <c r="C4" s="134" t="s">
        <v>136</v>
      </c>
      <c r="D4" s="133" t="s">
        <v>135</v>
      </c>
    </row>
    <row r="5" spans="1:4" x14ac:dyDescent="0.2">
      <c r="B5" s="132">
        <v>2022</v>
      </c>
      <c r="C5" s="131">
        <v>23280</v>
      </c>
      <c r="D5" s="130">
        <v>13541</v>
      </c>
    </row>
    <row r="6" spans="1:4" x14ac:dyDescent="0.2">
      <c r="B6" s="132">
        <v>2021</v>
      </c>
      <c r="C6" s="131">
        <v>21513</v>
      </c>
      <c r="D6" s="130">
        <v>13346</v>
      </c>
    </row>
    <row r="7" spans="1:4" x14ac:dyDescent="0.2">
      <c r="B7" s="132">
        <v>2020</v>
      </c>
      <c r="C7" s="131">
        <v>22480</v>
      </c>
      <c r="D7" s="130">
        <v>14914</v>
      </c>
    </row>
    <row r="8" spans="1:4" x14ac:dyDescent="0.2">
      <c r="B8" s="132">
        <v>2019</v>
      </c>
      <c r="C8" s="131">
        <v>22299</v>
      </c>
      <c r="D8" s="130">
        <v>15017</v>
      </c>
    </row>
    <row r="9" spans="1:4" x14ac:dyDescent="0.2">
      <c r="B9" s="132">
        <v>2018</v>
      </c>
      <c r="C9" s="131">
        <v>21610</v>
      </c>
      <c r="D9" s="130">
        <v>14922</v>
      </c>
    </row>
    <row r="10" spans="1:4" x14ac:dyDescent="0.2">
      <c r="B10" s="132">
        <v>2017</v>
      </c>
      <c r="C10" s="131">
        <v>19350</v>
      </c>
      <c r="D10" s="130">
        <v>13559</v>
      </c>
    </row>
    <row r="11" spans="1:4" x14ac:dyDescent="0.2">
      <c r="B11" s="132">
        <v>2016</v>
      </c>
      <c r="C11" s="131">
        <v>18650</v>
      </c>
      <c r="D11" s="130">
        <v>13212</v>
      </c>
    </row>
    <row r="12" spans="1:4" x14ac:dyDescent="0.2">
      <c r="B12" s="132">
        <v>2015</v>
      </c>
      <c r="C12" s="131">
        <v>17780</v>
      </c>
      <c r="D12" s="130">
        <v>12869</v>
      </c>
    </row>
    <row r="13" spans="1:4" x14ac:dyDescent="0.2">
      <c r="B13" s="132">
        <v>2014</v>
      </c>
      <c r="C13" s="131">
        <v>17000</v>
      </c>
      <c r="D13" s="130">
        <v>12356</v>
      </c>
    </row>
    <row r="14" spans="1:4" x14ac:dyDescent="0.2">
      <c r="B14" s="132">
        <v>2013</v>
      </c>
      <c r="C14" s="131">
        <v>15990</v>
      </c>
      <c r="D14" s="130">
        <v>11651</v>
      </c>
    </row>
    <row r="15" spans="1:4" x14ac:dyDescent="0.2">
      <c r="B15" s="132">
        <v>2012</v>
      </c>
      <c r="C15" s="131">
        <v>14670</v>
      </c>
      <c r="D15" s="130">
        <v>10853</v>
      </c>
    </row>
    <row r="16" spans="1:4" x14ac:dyDescent="0.2">
      <c r="B16" s="132">
        <v>2011</v>
      </c>
      <c r="C16" s="131">
        <v>13570</v>
      </c>
      <c r="D16" s="130">
        <v>10126</v>
      </c>
    </row>
    <row r="17" spans="2:4" x14ac:dyDescent="0.2">
      <c r="B17" s="132">
        <v>2010</v>
      </c>
      <c r="C17" s="131">
        <v>12310</v>
      </c>
      <c r="D17" s="130">
        <v>9330</v>
      </c>
    </row>
    <row r="18" spans="2:4" x14ac:dyDescent="0.2">
      <c r="B18" s="132">
        <v>2009</v>
      </c>
      <c r="C18" s="131">
        <v>11680</v>
      </c>
      <c r="D18" s="130">
        <v>9248</v>
      </c>
    </row>
    <row r="19" spans="2:4" x14ac:dyDescent="0.2">
      <c r="B19" s="132">
        <v>2008</v>
      </c>
      <c r="C19" s="131">
        <v>11170</v>
      </c>
      <c r="D19" s="130">
        <v>9025</v>
      </c>
    </row>
    <row r="20" spans="2:4" x14ac:dyDescent="0.2">
      <c r="B20" s="132">
        <v>2007</v>
      </c>
      <c r="C20" s="131">
        <v>10620</v>
      </c>
      <c r="D20" s="130">
        <v>8835</v>
      </c>
    </row>
    <row r="21" spans="2:4" x14ac:dyDescent="0.2">
      <c r="B21" s="132">
        <v>2006</v>
      </c>
      <c r="C21" s="131">
        <v>10210</v>
      </c>
      <c r="D21" s="130">
        <v>8780</v>
      </c>
    </row>
    <row r="22" spans="2:4" x14ac:dyDescent="0.2">
      <c r="B22" s="132">
        <v>2005</v>
      </c>
      <c r="C22" s="131">
        <v>10330</v>
      </c>
      <c r="D22" s="130">
        <v>9109</v>
      </c>
    </row>
    <row r="23" spans="2:4" x14ac:dyDescent="0.2">
      <c r="B23" s="132">
        <v>2004</v>
      </c>
      <c r="C23" s="131">
        <v>9490</v>
      </c>
      <c r="D23" s="130">
        <v>8645</v>
      </c>
    </row>
    <row r="24" spans="2:4" x14ac:dyDescent="0.2">
      <c r="B24" s="132">
        <v>2003</v>
      </c>
      <c r="C24" s="131">
        <v>9410</v>
      </c>
      <c r="D24" s="130">
        <v>8811</v>
      </c>
    </row>
    <row r="25" spans="2:4" x14ac:dyDescent="0.2">
      <c r="B25" s="132">
        <v>2002</v>
      </c>
      <c r="C25" s="131">
        <v>8700</v>
      </c>
      <c r="D25" s="130">
        <v>8272</v>
      </c>
    </row>
    <row r="26" spans="2:4" x14ac:dyDescent="0.2">
      <c r="B26" s="132">
        <v>2001</v>
      </c>
      <c r="C26" s="131">
        <v>8470</v>
      </c>
      <c r="D26" s="130">
        <v>8256</v>
      </c>
    </row>
    <row r="27" spans="2:4" ht="13.5" thickBot="1" x14ac:dyDescent="0.25">
      <c r="B27" s="129">
        <v>2000</v>
      </c>
      <c r="C27" s="128">
        <v>8360</v>
      </c>
      <c r="D27" s="127">
        <v>8360</v>
      </c>
    </row>
    <row r="28" spans="2:4" x14ac:dyDescent="0.2">
      <c r="B28" s="3" t="s">
        <v>485</v>
      </c>
      <c r="C28" s="126"/>
      <c r="D28" s="101"/>
    </row>
    <row r="29" spans="2:4" s="444" customFormat="1" ht="15" x14ac:dyDescent="0.25">
      <c r="B29" s="704" t="s">
        <v>603</v>
      </c>
    </row>
    <row r="30" spans="2:4" x14ac:dyDescent="0.2">
      <c r="B30" s="2" t="s">
        <v>57</v>
      </c>
    </row>
    <row r="31" spans="2:4" x14ac:dyDescent="0.2">
      <c r="B31" s="3" t="s">
        <v>451</v>
      </c>
    </row>
    <row r="35" spans="2:3" ht="15" x14ac:dyDescent="0.25">
      <c r="B35" s="817"/>
      <c r="C35" s="817"/>
    </row>
    <row r="36" spans="2:3" ht="15" x14ac:dyDescent="0.25">
      <c r="B36" s="817"/>
      <c r="C36" s="817"/>
    </row>
    <row r="37" spans="2:3" ht="15" x14ac:dyDescent="0.25">
      <c r="B37" s="817"/>
      <c r="C37" s="817"/>
    </row>
    <row r="38" spans="2:3" ht="15" x14ac:dyDescent="0.25">
      <c r="B38" s="817"/>
      <c r="C38" s="817"/>
    </row>
    <row r="90" spans="5:5" ht="15" x14ac:dyDescent="0.25">
      <c r="E90" s="817" t="s">
        <v>543</v>
      </c>
    </row>
    <row r="91" spans="5:5" ht="15" x14ac:dyDescent="0.25">
      <c r="E91" s="817"/>
    </row>
    <row r="92" spans="5:5" ht="15" x14ac:dyDescent="0.25">
      <c r="E92" s="817"/>
    </row>
    <row r="93" spans="5:5" ht="15" x14ac:dyDescent="0.25">
      <c r="E93" s="817"/>
    </row>
    <row r="94" spans="5:5" ht="15" x14ac:dyDescent="0.25">
      <c r="E94" s="817"/>
    </row>
    <row r="95" spans="5:5" ht="15" x14ac:dyDescent="0.25">
      <c r="E95" s="817"/>
    </row>
    <row r="96" spans="5:5" ht="15" x14ac:dyDescent="0.25">
      <c r="E96" s="817"/>
    </row>
    <row r="97" spans="5:5" ht="15" x14ac:dyDescent="0.25">
      <c r="E97" s="817"/>
    </row>
  </sheetData>
  <phoneticPr fontId="40" type="noConversion"/>
  <hyperlinks>
    <hyperlink ref="A1" location="index!A1" display="index" xr:uid="{10502266-5538-4DD7-A163-C58A2C7588B2}"/>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1E86F-F108-4D61-9850-969B07A7413E}">
  <sheetPr>
    <tabColor rgb="FF92D050"/>
  </sheetPr>
  <dimension ref="A1:K28"/>
  <sheetViews>
    <sheetView workbookViewId="0"/>
  </sheetViews>
  <sheetFormatPr defaultColWidth="9.140625" defaultRowHeight="12.75" x14ac:dyDescent="0.2"/>
  <cols>
    <col min="1" max="1" width="17.7109375" style="3" customWidth="1"/>
    <col min="2" max="16384" width="9.140625" style="3"/>
  </cols>
  <sheetData>
    <row r="1" spans="1:11" x14ac:dyDescent="0.2">
      <c r="A1" s="154" t="s">
        <v>144</v>
      </c>
    </row>
    <row r="2" spans="1:11" ht="15" x14ac:dyDescent="0.25">
      <c r="A2" s="372" t="s">
        <v>139</v>
      </c>
      <c r="B2" s="2" t="s">
        <v>143</v>
      </c>
      <c r="C2" s="2"/>
      <c r="D2" s="2"/>
      <c r="E2" s="2"/>
      <c r="F2" s="2"/>
      <c r="G2" s="2"/>
      <c r="H2" s="2"/>
      <c r="I2" s="2"/>
      <c r="J2" s="2"/>
      <c r="K2" s="2"/>
    </row>
    <row r="3" spans="1:11" ht="13.5" thickBot="1" x14ac:dyDescent="0.25"/>
    <row r="4" spans="1:11" x14ac:dyDescent="0.2">
      <c r="B4" s="153"/>
      <c r="C4" s="931" t="s">
        <v>142</v>
      </c>
      <c r="D4" s="931"/>
      <c r="E4" s="931" t="s">
        <v>141</v>
      </c>
      <c r="F4" s="932"/>
    </row>
    <row r="5" spans="1:11" ht="38.25" x14ac:dyDescent="0.2">
      <c r="B5" s="150" t="s">
        <v>137</v>
      </c>
      <c r="C5" s="152" t="s">
        <v>98</v>
      </c>
      <c r="D5" s="152" t="s">
        <v>97</v>
      </c>
      <c r="E5" s="152" t="s">
        <v>98</v>
      </c>
      <c r="F5" s="151" t="s">
        <v>97</v>
      </c>
    </row>
    <row r="6" spans="1:11" ht="13.5" thickBot="1" x14ac:dyDescent="0.25">
      <c r="B6" s="150"/>
      <c r="C6" s="149" t="s">
        <v>140</v>
      </c>
      <c r="D6" s="149" t="s">
        <v>140</v>
      </c>
      <c r="E6" s="149" t="s">
        <v>140</v>
      </c>
      <c r="F6" s="148" t="s">
        <v>140</v>
      </c>
    </row>
    <row r="7" spans="1:11" x14ac:dyDescent="0.2">
      <c r="B7" s="147">
        <v>2022</v>
      </c>
      <c r="C7" s="146">
        <v>24620</v>
      </c>
      <c r="D7" s="146">
        <v>22654</v>
      </c>
      <c r="E7" s="146">
        <v>28533</v>
      </c>
      <c r="F7" s="145">
        <v>27454</v>
      </c>
    </row>
    <row r="8" spans="1:11" x14ac:dyDescent="0.2">
      <c r="B8" s="147">
        <v>2021</v>
      </c>
      <c r="C8" s="146">
        <v>22758</v>
      </c>
      <c r="D8" s="146">
        <v>20859</v>
      </c>
      <c r="E8" s="146">
        <v>29329</v>
      </c>
      <c r="F8" s="145">
        <v>27546</v>
      </c>
    </row>
    <row r="9" spans="1:11" x14ac:dyDescent="0.2">
      <c r="B9" s="147">
        <v>2020</v>
      </c>
      <c r="C9" s="146">
        <v>23503</v>
      </c>
      <c r="D9" s="146">
        <v>21464</v>
      </c>
      <c r="E9" s="146">
        <v>31100</v>
      </c>
      <c r="F9" s="145">
        <v>29927</v>
      </c>
    </row>
    <row r="10" spans="1:11" x14ac:dyDescent="0.2">
      <c r="B10" s="147">
        <v>2019</v>
      </c>
      <c r="C10" s="146">
        <v>22405</v>
      </c>
      <c r="D10" s="146">
        <v>20705</v>
      </c>
      <c r="E10" s="146">
        <v>30713</v>
      </c>
      <c r="F10" s="145">
        <v>29032</v>
      </c>
    </row>
    <row r="11" spans="1:11" x14ac:dyDescent="0.2">
      <c r="B11" s="147">
        <v>2018</v>
      </c>
      <c r="C11" s="146">
        <v>21113</v>
      </c>
      <c r="D11" s="146">
        <v>20412</v>
      </c>
      <c r="E11" s="146">
        <v>29876</v>
      </c>
      <c r="F11" s="145">
        <v>28262</v>
      </c>
    </row>
    <row r="12" spans="1:11" x14ac:dyDescent="0.2">
      <c r="B12" s="147">
        <v>2017</v>
      </c>
      <c r="C12" s="146">
        <v>18329</v>
      </c>
      <c r="D12" s="146">
        <v>18303</v>
      </c>
      <c r="E12" s="146">
        <v>27538</v>
      </c>
      <c r="F12" s="145">
        <v>26456</v>
      </c>
    </row>
    <row r="13" spans="1:11" x14ac:dyDescent="0.2">
      <c r="B13" s="147">
        <v>2016</v>
      </c>
      <c r="C13" s="146">
        <v>17040</v>
      </c>
      <c r="D13" s="146">
        <v>17545</v>
      </c>
      <c r="E13" s="146">
        <v>27384</v>
      </c>
      <c r="F13" s="145">
        <v>25645</v>
      </c>
    </row>
    <row r="14" spans="1:11" x14ac:dyDescent="0.2">
      <c r="B14" s="147">
        <v>2015</v>
      </c>
      <c r="C14" s="146">
        <v>16510</v>
      </c>
      <c r="D14" s="146">
        <v>16492</v>
      </c>
      <c r="E14" s="146">
        <v>26314</v>
      </c>
      <c r="F14" s="145">
        <v>24448</v>
      </c>
    </row>
    <row r="15" spans="1:11" x14ac:dyDescent="0.2">
      <c r="B15" s="147">
        <v>2014</v>
      </c>
      <c r="C15" s="146">
        <v>15476</v>
      </c>
      <c r="D15" s="146">
        <v>15836</v>
      </c>
      <c r="E15" s="146">
        <v>25921</v>
      </c>
      <c r="F15" s="145">
        <v>23351</v>
      </c>
    </row>
    <row r="16" spans="1:11" x14ac:dyDescent="0.2">
      <c r="B16" s="147">
        <v>2013</v>
      </c>
      <c r="C16" s="146">
        <v>14634</v>
      </c>
      <c r="D16" s="146">
        <v>14928</v>
      </c>
      <c r="E16" s="146">
        <v>25012</v>
      </c>
      <c r="F16" s="145">
        <v>22313</v>
      </c>
    </row>
    <row r="17" spans="1:7" x14ac:dyDescent="0.2">
      <c r="B17" s="147">
        <v>2012</v>
      </c>
      <c r="C17" s="146">
        <v>13479</v>
      </c>
      <c r="D17" s="146">
        <v>13788</v>
      </c>
      <c r="E17" s="146">
        <v>23626</v>
      </c>
      <c r="F17" s="145">
        <v>20425</v>
      </c>
    </row>
    <row r="18" spans="1:7" x14ac:dyDescent="0.2">
      <c r="B18" s="147">
        <v>2011</v>
      </c>
      <c r="C18" s="146">
        <v>12998</v>
      </c>
      <c r="D18" s="146">
        <v>12795</v>
      </c>
      <c r="E18" s="146">
        <v>22382</v>
      </c>
      <c r="F18" s="145">
        <v>18946</v>
      </c>
    </row>
    <row r="19" spans="1:7" x14ac:dyDescent="0.2">
      <c r="B19" s="147">
        <v>2010</v>
      </c>
      <c r="C19" s="146">
        <v>11768</v>
      </c>
      <c r="D19" s="146">
        <v>11630</v>
      </c>
      <c r="E19" s="146">
        <v>20534</v>
      </c>
      <c r="F19" s="145">
        <v>17308</v>
      </c>
    </row>
    <row r="20" spans="1:7" x14ac:dyDescent="0.2">
      <c r="B20" s="147">
        <v>2009</v>
      </c>
      <c r="C20" s="146">
        <v>11095</v>
      </c>
      <c r="D20" s="146">
        <v>11252</v>
      </c>
      <c r="E20" s="146">
        <v>19905</v>
      </c>
      <c r="F20" s="145">
        <v>17148</v>
      </c>
    </row>
    <row r="21" spans="1:7" x14ac:dyDescent="0.2">
      <c r="B21" s="147">
        <v>2008</v>
      </c>
      <c r="C21" s="146">
        <v>11106</v>
      </c>
      <c r="D21" s="146">
        <v>10694</v>
      </c>
      <c r="E21" s="146">
        <v>19711</v>
      </c>
      <c r="F21" s="145">
        <v>16348</v>
      </c>
    </row>
    <row r="22" spans="1:7" x14ac:dyDescent="0.2">
      <c r="B22" s="147">
        <v>2007</v>
      </c>
      <c r="C22" s="146">
        <v>10653</v>
      </c>
      <c r="D22" s="146">
        <v>10209</v>
      </c>
      <c r="E22" s="146">
        <v>18377</v>
      </c>
      <c r="F22" s="145">
        <v>15352</v>
      </c>
    </row>
    <row r="23" spans="1:7" x14ac:dyDescent="0.2">
      <c r="B23" s="147">
        <v>2006</v>
      </c>
      <c r="C23" s="146">
        <v>10467</v>
      </c>
      <c r="D23" s="146">
        <v>9608</v>
      </c>
      <c r="E23" s="146">
        <v>18927</v>
      </c>
      <c r="F23" s="145">
        <v>15657</v>
      </c>
    </row>
    <row r="24" spans="1:7" x14ac:dyDescent="0.2">
      <c r="B24" s="147">
        <v>2005</v>
      </c>
      <c r="C24" s="146">
        <v>10625</v>
      </c>
      <c r="D24" s="146">
        <v>9735</v>
      </c>
      <c r="E24" s="146">
        <v>19153</v>
      </c>
      <c r="F24" s="145">
        <v>16115</v>
      </c>
    </row>
    <row r="25" spans="1:7" x14ac:dyDescent="0.2">
      <c r="B25" s="144">
        <v>2004</v>
      </c>
      <c r="C25" s="65">
        <v>10009</v>
      </c>
      <c r="D25" s="65">
        <v>8680</v>
      </c>
      <c r="E25" s="65">
        <v>17436</v>
      </c>
      <c r="F25" s="143">
        <v>14066</v>
      </c>
    </row>
    <row r="26" spans="1:7" ht="13.5" thickBot="1" x14ac:dyDescent="0.25">
      <c r="A26" s="142"/>
      <c r="B26" s="141">
        <v>2003</v>
      </c>
      <c r="C26" s="138">
        <v>9761</v>
      </c>
      <c r="D26" s="140">
        <v>8731</v>
      </c>
      <c r="E26" s="139">
        <v>16301</v>
      </c>
      <c r="F26" s="138">
        <v>13652</v>
      </c>
      <c r="G26" s="137"/>
    </row>
    <row r="27" spans="1:7" x14ac:dyDescent="0.2">
      <c r="B27" s="3" t="s">
        <v>486</v>
      </c>
    </row>
    <row r="28" spans="1:7" s="444" customFormat="1" ht="15" x14ac:dyDescent="0.25">
      <c r="B28" s="704" t="s">
        <v>605</v>
      </c>
    </row>
  </sheetData>
  <mergeCells count="2">
    <mergeCell ref="C4:D4"/>
    <mergeCell ref="E4:F4"/>
  </mergeCells>
  <hyperlinks>
    <hyperlink ref="A2" location="index!A1" display="index" xr:uid="{7E83004C-6CA8-4023-A5EB-E78F9A2DE002}"/>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F2056-97A2-4BA8-B449-5285C6CC9579}">
  <sheetPr codeName="Sheet4">
    <tabColor rgb="FF92D050"/>
  </sheetPr>
  <dimension ref="A1:O23"/>
  <sheetViews>
    <sheetView workbookViewId="0"/>
  </sheetViews>
  <sheetFormatPr defaultRowHeight="15" x14ac:dyDescent="0.25"/>
  <cols>
    <col min="2" max="2" width="34.140625" customWidth="1"/>
  </cols>
  <sheetData>
    <row r="1" spans="1:15" x14ac:dyDescent="0.25">
      <c r="A1" s="372" t="s">
        <v>139</v>
      </c>
    </row>
    <row r="2" spans="1:15" ht="15.75" thickBot="1" x14ac:dyDescent="0.3"/>
    <row r="3" spans="1:15" x14ac:dyDescent="0.25">
      <c r="B3" s="4"/>
      <c r="C3" s="894" t="s">
        <v>58</v>
      </c>
      <c r="D3" s="895"/>
      <c r="E3" s="895"/>
      <c r="F3" s="895"/>
      <c r="G3" s="895"/>
      <c r="H3" s="895"/>
      <c r="I3" s="895"/>
      <c r="J3" s="895"/>
      <c r="K3" s="895"/>
      <c r="L3" s="896"/>
      <c r="M3" s="5"/>
      <c r="N3" s="5"/>
      <c r="O3" s="5"/>
    </row>
    <row r="4" spans="1:15" x14ac:dyDescent="0.25">
      <c r="B4" s="6"/>
      <c r="C4" s="933" t="s">
        <v>59</v>
      </c>
      <c r="D4" s="934"/>
      <c r="E4" s="934"/>
      <c r="F4" s="934"/>
      <c r="G4" s="934"/>
      <c r="H4" s="934"/>
      <c r="I4" s="934"/>
      <c r="J4" s="934"/>
      <c r="K4" s="934"/>
      <c r="L4" s="935"/>
      <c r="M4" s="7"/>
      <c r="N4" s="7"/>
      <c r="O4" s="7"/>
    </row>
    <row r="5" spans="1:15" ht="15.75" thickBot="1" x14ac:dyDescent="0.3">
      <c r="B5" s="8" t="s">
        <v>60</v>
      </c>
      <c r="C5" s="9" t="s">
        <v>61</v>
      </c>
      <c r="D5" s="10" t="s">
        <v>62</v>
      </c>
      <c r="E5" s="10" t="s">
        <v>63</v>
      </c>
      <c r="F5" s="10" t="s">
        <v>64</v>
      </c>
      <c r="G5" s="10" t="s">
        <v>65</v>
      </c>
      <c r="H5" s="10" t="s">
        <v>66</v>
      </c>
      <c r="I5" s="10" t="s">
        <v>67</v>
      </c>
      <c r="J5" s="10" t="s">
        <v>68</v>
      </c>
      <c r="K5" s="10" t="s">
        <v>69</v>
      </c>
      <c r="L5" s="11" t="s">
        <v>70</v>
      </c>
      <c r="M5" s="5"/>
      <c r="N5" s="5"/>
      <c r="O5" s="5"/>
    </row>
    <row r="6" spans="1:15" x14ac:dyDescent="0.25">
      <c r="B6" s="12" t="s">
        <v>71</v>
      </c>
      <c r="C6" s="803">
        <v>1.2572280162720146</v>
      </c>
      <c r="D6" s="804">
        <v>1.3419731945446793</v>
      </c>
      <c r="E6" s="804">
        <v>1.3489482974518352</v>
      </c>
      <c r="F6" s="804">
        <v>1.3328474526568255</v>
      </c>
      <c r="G6" s="804">
        <v>1.3947450263236942</v>
      </c>
      <c r="H6" s="804">
        <v>1.4102005187898319</v>
      </c>
      <c r="I6" s="804">
        <v>1.4499225513268643</v>
      </c>
      <c r="J6" s="804">
        <v>1.4728353065646338</v>
      </c>
      <c r="K6" s="804">
        <v>1.5044708092878623</v>
      </c>
      <c r="L6" s="805">
        <v>1.4674311285019215</v>
      </c>
      <c r="M6" s="7"/>
      <c r="N6" s="7"/>
      <c r="O6" s="7"/>
    </row>
    <row r="7" spans="1:15" x14ac:dyDescent="0.25">
      <c r="B7" s="13" t="s">
        <v>72</v>
      </c>
      <c r="C7" s="806">
        <v>1.1094356168404462</v>
      </c>
      <c r="D7" s="807">
        <v>1.1549132702333691</v>
      </c>
      <c r="E7" s="807">
        <v>1.1773025177521539</v>
      </c>
      <c r="F7" s="807">
        <v>1.2511118517254634</v>
      </c>
      <c r="G7" s="807">
        <v>1.2748262523027452</v>
      </c>
      <c r="H7" s="807">
        <v>1.3323278812516568</v>
      </c>
      <c r="I7" s="807">
        <v>1.3320056424724289</v>
      </c>
      <c r="J7" s="807">
        <v>1.319857332796226</v>
      </c>
      <c r="K7" s="807">
        <v>1.3856828901154761</v>
      </c>
      <c r="L7" s="808">
        <v>1.4323408478208979</v>
      </c>
      <c r="M7" s="5"/>
      <c r="N7" s="5"/>
      <c r="O7" s="5"/>
    </row>
    <row r="8" spans="1:15" x14ac:dyDescent="0.25">
      <c r="B8" s="13" t="s">
        <v>73</v>
      </c>
      <c r="C8" s="806">
        <v>1.1958107202459953</v>
      </c>
      <c r="D8" s="807">
        <v>1.1983108708497325</v>
      </c>
      <c r="E8" s="807">
        <v>1.2409268151219874</v>
      </c>
      <c r="F8" s="807">
        <v>1.2792341277647483</v>
      </c>
      <c r="G8" s="807">
        <v>1.3078233858017851</v>
      </c>
      <c r="H8" s="807">
        <v>1.3102224059864362</v>
      </c>
      <c r="I8" s="807">
        <v>1.3335942171962056</v>
      </c>
      <c r="J8" s="807">
        <v>1.3768398382692395</v>
      </c>
      <c r="K8" s="807">
        <v>1.40279708124854</v>
      </c>
      <c r="L8" s="808">
        <v>1.4326160437152617</v>
      </c>
      <c r="M8" s="7"/>
      <c r="N8" s="7"/>
      <c r="O8" s="7"/>
    </row>
    <row r="9" spans="1:15" x14ac:dyDescent="0.25">
      <c r="B9" s="15" t="s">
        <v>74</v>
      </c>
      <c r="C9" s="806">
        <v>0.95391522934506945</v>
      </c>
      <c r="D9" s="807">
        <v>0.98502723016466587</v>
      </c>
      <c r="E9" s="807">
        <v>0.99060590935837101</v>
      </c>
      <c r="F9" s="807">
        <v>1.0181041797328951</v>
      </c>
      <c r="G9" s="807">
        <v>1.0446870516977143</v>
      </c>
      <c r="H9" s="807">
        <v>1.0830459508572707</v>
      </c>
      <c r="I9" s="807">
        <v>1.1186670790398745</v>
      </c>
      <c r="J9" s="807">
        <v>1.1543978091360239</v>
      </c>
      <c r="K9" s="807">
        <v>1.1656380759836167</v>
      </c>
      <c r="L9" s="808">
        <v>1.2211516722292501</v>
      </c>
      <c r="M9" s="5"/>
      <c r="N9" s="5"/>
      <c r="O9" s="5"/>
    </row>
    <row r="10" spans="1:15" x14ac:dyDescent="0.25">
      <c r="B10" s="13" t="s">
        <v>75</v>
      </c>
      <c r="C10" s="806">
        <v>1.0944303353957423</v>
      </c>
      <c r="D10" s="807">
        <v>1.117878976362662</v>
      </c>
      <c r="E10" s="807">
        <v>1.1317292246226336</v>
      </c>
      <c r="F10" s="807">
        <v>1.1669306446575172</v>
      </c>
      <c r="G10" s="807">
        <v>1.1802292258692655</v>
      </c>
      <c r="H10" s="807">
        <v>1.2098375556324519</v>
      </c>
      <c r="I10" s="807">
        <v>1.2165120087571519</v>
      </c>
      <c r="J10" s="807">
        <v>1.2217176729507038</v>
      </c>
      <c r="K10" s="807">
        <v>1.2291660757660337</v>
      </c>
      <c r="L10" s="808">
        <v>1.2247479669953807</v>
      </c>
      <c r="M10" s="7"/>
      <c r="N10" s="7"/>
      <c r="O10" s="7"/>
    </row>
    <row r="11" spans="1:15" x14ac:dyDescent="0.25">
      <c r="B11" s="13" t="s">
        <v>76</v>
      </c>
      <c r="C11" s="806">
        <v>1.0568131496963187</v>
      </c>
      <c r="D11" s="807">
        <v>1.0227694522144115</v>
      </c>
      <c r="E11" s="807">
        <v>0.99148432013269261</v>
      </c>
      <c r="F11" s="807">
        <v>0.9631855473708707</v>
      </c>
      <c r="G11" s="807">
        <v>0.97689001337787018</v>
      </c>
      <c r="H11" s="807">
        <v>0.96156764316137444</v>
      </c>
      <c r="I11" s="807">
        <v>0.96104225656533659</v>
      </c>
      <c r="J11" s="807">
        <v>0.96291188410468886</v>
      </c>
      <c r="K11" s="807">
        <v>0.97353906733249851</v>
      </c>
      <c r="L11" s="808">
        <v>0.95721012324017363</v>
      </c>
      <c r="M11" s="5"/>
      <c r="N11" s="5"/>
      <c r="O11" s="5"/>
    </row>
    <row r="12" spans="1:15" x14ac:dyDescent="0.25">
      <c r="B12" s="13" t="s">
        <v>77</v>
      </c>
      <c r="C12" s="806">
        <v>0.92130353082055017</v>
      </c>
      <c r="D12" s="807">
        <v>1.0067335532223376</v>
      </c>
      <c r="E12" s="807">
        <v>0.97322551712169536</v>
      </c>
      <c r="F12" s="807">
        <v>1.0066155442728231</v>
      </c>
      <c r="G12" s="807">
        <v>0.98700445547369187</v>
      </c>
      <c r="H12" s="807">
        <v>0.98641315429810983</v>
      </c>
      <c r="I12" s="807">
        <v>0.97412897639477791</v>
      </c>
      <c r="J12" s="807">
        <v>0.96158503321979638</v>
      </c>
      <c r="K12" s="807">
        <v>0.96147647333375608</v>
      </c>
      <c r="L12" s="808">
        <v>0.97218276179412522</v>
      </c>
      <c r="M12" s="7"/>
      <c r="N12" s="7"/>
      <c r="O12" s="7"/>
    </row>
    <row r="13" spans="1:15" ht="15.75" thickBot="1" x14ac:dyDescent="0.3">
      <c r="B13" s="16" t="s">
        <v>78</v>
      </c>
      <c r="C13" s="809">
        <v>1.0453025619439102</v>
      </c>
      <c r="D13" s="810">
        <v>1.113327354434164</v>
      </c>
      <c r="E13" s="810">
        <v>1.0751381288114252</v>
      </c>
      <c r="F13" s="810">
        <v>1.0159596563540769</v>
      </c>
      <c r="G13" s="810">
        <v>1.0064454802084033</v>
      </c>
      <c r="H13" s="810">
        <v>0.99282119412916714</v>
      </c>
      <c r="I13" s="810">
        <v>0.97759401505644183</v>
      </c>
      <c r="J13" s="810">
        <v>0.97611586800417827</v>
      </c>
      <c r="K13" s="810">
        <v>0.96785699689523397</v>
      </c>
      <c r="L13" s="811">
        <v>0.97784620490925278</v>
      </c>
      <c r="M13" s="5"/>
      <c r="N13" s="5"/>
      <c r="O13" s="5"/>
    </row>
    <row r="14" spans="1:15" x14ac:dyDescent="0.25">
      <c r="B14" s="833" t="s">
        <v>487</v>
      </c>
      <c r="C14" s="3"/>
      <c r="D14" s="3"/>
      <c r="E14" s="3"/>
      <c r="F14" s="3"/>
      <c r="G14" s="3"/>
      <c r="H14" s="3"/>
      <c r="I14" s="3"/>
      <c r="J14" s="3"/>
      <c r="K14" s="3"/>
      <c r="L14" s="3"/>
      <c r="M14" s="7"/>
      <c r="N14" s="7"/>
      <c r="O14" s="7"/>
    </row>
    <row r="15" spans="1:15" s="444" customFormat="1" x14ac:dyDescent="0.25">
      <c r="B15" s="897" t="s">
        <v>604</v>
      </c>
      <c r="C15" s="704"/>
      <c r="D15" s="704"/>
      <c r="E15" s="704"/>
      <c r="F15" s="704"/>
      <c r="G15" s="704"/>
      <c r="H15" s="704"/>
      <c r="I15" s="704"/>
      <c r="J15" s="704"/>
      <c r="K15" s="704"/>
      <c r="L15" s="704"/>
      <c r="M15" s="898"/>
      <c r="N15" s="898"/>
      <c r="O15" s="898"/>
    </row>
    <row r="16" spans="1:15" x14ac:dyDescent="0.25">
      <c r="B16" s="833" t="s">
        <v>57</v>
      </c>
      <c r="C16" s="3"/>
      <c r="D16" s="3"/>
      <c r="E16" s="3"/>
      <c r="F16" s="3"/>
      <c r="G16" s="3"/>
      <c r="H16" s="3"/>
      <c r="I16" s="3"/>
      <c r="J16" s="3"/>
      <c r="K16" s="3"/>
      <c r="L16" s="3"/>
      <c r="M16" s="7"/>
      <c r="N16" s="7"/>
      <c r="O16" s="7"/>
    </row>
    <row r="17" spans="2:15" x14ac:dyDescent="0.25">
      <c r="B17" s="704" t="s">
        <v>576</v>
      </c>
      <c r="C17" s="3"/>
      <c r="D17" s="3"/>
      <c r="E17" s="3"/>
      <c r="F17" s="3"/>
      <c r="G17" s="3"/>
      <c r="H17" s="3"/>
      <c r="I17" s="3"/>
      <c r="J17" s="3"/>
      <c r="K17" s="3"/>
      <c r="L17" s="3"/>
      <c r="M17" s="3"/>
      <c r="N17" s="3"/>
      <c r="O17" s="3"/>
    </row>
    <row r="18" spans="2:15" x14ac:dyDescent="0.25">
      <c r="B18" s="704" t="s">
        <v>577</v>
      </c>
      <c r="C18" s="17"/>
      <c r="D18" s="17"/>
      <c r="E18" s="17"/>
      <c r="F18" s="17"/>
      <c r="G18" s="17"/>
      <c r="H18" s="17"/>
      <c r="I18" s="17"/>
      <c r="J18" s="17"/>
      <c r="K18" s="17"/>
      <c r="L18" s="17"/>
      <c r="M18" s="3"/>
      <c r="N18" s="3"/>
      <c r="O18" s="3"/>
    </row>
    <row r="19" spans="2:15" x14ac:dyDescent="0.25">
      <c r="B19" s="704" t="s">
        <v>578</v>
      </c>
      <c r="C19" s="3"/>
      <c r="D19" s="3"/>
      <c r="E19" s="3"/>
      <c r="F19" s="3"/>
      <c r="G19" s="3"/>
      <c r="H19" s="3"/>
      <c r="I19" s="3"/>
      <c r="J19" s="3"/>
      <c r="K19" s="3"/>
      <c r="L19" s="3"/>
      <c r="M19" s="3"/>
      <c r="N19" s="3"/>
      <c r="O19" s="3"/>
    </row>
    <row r="20" spans="2:15" x14ac:dyDescent="0.25">
      <c r="B20" s="704" t="s">
        <v>579</v>
      </c>
      <c r="C20" s="3"/>
      <c r="D20" s="3"/>
      <c r="E20" s="3"/>
      <c r="F20" s="3"/>
      <c r="G20" s="3"/>
      <c r="H20" s="3"/>
      <c r="I20" s="3"/>
      <c r="J20" s="3"/>
      <c r="K20" s="3"/>
      <c r="L20" s="3"/>
      <c r="M20" s="3"/>
      <c r="N20" s="3"/>
      <c r="O20" s="3"/>
    </row>
    <row r="21" spans="2:15" x14ac:dyDescent="0.25">
      <c r="B21" s="704" t="s">
        <v>580</v>
      </c>
      <c r="C21" s="3"/>
      <c r="D21" s="3"/>
      <c r="E21" s="3"/>
      <c r="F21" s="3"/>
      <c r="G21" s="3"/>
      <c r="H21" s="3"/>
      <c r="I21" s="3"/>
      <c r="J21" s="3"/>
      <c r="K21" s="3"/>
      <c r="L21" s="3"/>
      <c r="M21" s="3"/>
      <c r="N21" s="3"/>
      <c r="O21" s="3"/>
    </row>
    <row r="22" spans="2:15" x14ac:dyDescent="0.25">
      <c r="B22" s="704" t="s">
        <v>581</v>
      </c>
      <c r="C22" s="3"/>
      <c r="D22" s="3"/>
      <c r="E22" s="3"/>
      <c r="F22" s="3"/>
      <c r="G22" s="3"/>
      <c r="H22" s="3"/>
      <c r="I22" s="3"/>
      <c r="J22" s="3"/>
      <c r="K22" s="3"/>
      <c r="L22" s="3"/>
      <c r="M22" s="3"/>
      <c r="N22" s="3"/>
      <c r="O22" s="3"/>
    </row>
    <row r="23" spans="2:15" x14ac:dyDescent="0.25">
      <c r="B23" s="3"/>
      <c r="C23" s="3"/>
      <c r="D23" s="3"/>
      <c r="E23" s="3"/>
      <c r="F23" s="3"/>
      <c r="G23" s="3"/>
      <c r="H23" s="3"/>
      <c r="I23" s="3"/>
      <c r="J23" s="3"/>
      <c r="K23" s="3"/>
      <c r="L23" s="3"/>
      <c r="M23" s="3"/>
      <c r="N23" s="3"/>
      <c r="O23" s="3"/>
    </row>
  </sheetData>
  <mergeCells count="1">
    <mergeCell ref="C4:L4"/>
  </mergeCells>
  <hyperlinks>
    <hyperlink ref="A1" location="index!A1" display="index" xr:uid="{C21478CC-8D2F-4D1E-B7C7-9DE78D8958A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5DA7B-F25D-4C8F-8063-5C6BB6DEA7F0}">
  <sheetPr>
    <tabColor rgb="FF92D050"/>
  </sheetPr>
  <dimension ref="A1:V14"/>
  <sheetViews>
    <sheetView zoomScaleNormal="100" workbookViewId="0"/>
  </sheetViews>
  <sheetFormatPr defaultColWidth="9.140625" defaultRowHeight="12.75" x14ac:dyDescent="0.2"/>
  <cols>
    <col min="1" max="1" width="9.140625" style="3"/>
    <col min="2" max="3" width="10.85546875" style="3" customWidth="1"/>
    <col min="4" max="4" width="8.42578125" style="3" customWidth="1"/>
    <col min="5" max="16384" width="9.140625" style="3"/>
  </cols>
  <sheetData>
    <row r="1" spans="1:22" ht="15" x14ac:dyDescent="0.25">
      <c r="A1" s="372" t="s">
        <v>139</v>
      </c>
    </row>
    <row r="2" spans="1:22" ht="16.5" customHeight="1" x14ac:dyDescent="0.2">
      <c r="A2" s="165"/>
      <c r="B2" s="750" t="s">
        <v>600</v>
      </c>
      <c r="C2" s="750"/>
      <c r="D2" s="750"/>
      <c r="E2" s="750"/>
      <c r="F2" s="750"/>
      <c r="G2" s="750"/>
      <c r="H2" s="750"/>
      <c r="I2" s="750"/>
      <c r="J2" s="750"/>
      <c r="K2" s="750"/>
      <c r="L2" s="750"/>
      <c r="M2" s="750"/>
    </row>
    <row r="3" spans="1:22" ht="13.5" thickBot="1" x14ac:dyDescent="0.25"/>
    <row r="4" spans="1:22" x14ac:dyDescent="0.2">
      <c r="B4" s="164" t="s">
        <v>147</v>
      </c>
      <c r="C4" s="163">
        <v>2022</v>
      </c>
      <c r="D4" s="163">
        <v>2021</v>
      </c>
      <c r="E4" s="163">
        <v>2020</v>
      </c>
      <c r="F4" s="161">
        <v>2019</v>
      </c>
      <c r="G4" s="161">
        <v>2018</v>
      </c>
      <c r="H4" s="162">
        <v>2017</v>
      </c>
      <c r="I4" s="161">
        <v>2016</v>
      </c>
      <c r="J4" s="161">
        <v>2015</v>
      </c>
      <c r="K4" s="161">
        <v>2014</v>
      </c>
      <c r="L4" s="161">
        <v>2013</v>
      </c>
      <c r="M4" s="161">
        <v>2012</v>
      </c>
      <c r="N4" s="161">
        <v>2011</v>
      </c>
      <c r="O4" s="161">
        <v>2010</v>
      </c>
      <c r="P4" s="161">
        <v>2009</v>
      </c>
      <c r="Q4" s="161">
        <v>2008</v>
      </c>
      <c r="R4" s="161">
        <v>2007</v>
      </c>
      <c r="S4" s="161">
        <v>2006</v>
      </c>
      <c r="T4" s="161">
        <v>2005</v>
      </c>
      <c r="U4" s="161">
        <v>2004</v>
      </c>
      <c r="V4" s="160">
        <v>2003</v>
      </c>
    </row>
    <row r="5" spans="1:22" x14ac:dyDescent="0.2">
      <c r="B5" s="159">
        <v>2003</v>
      </c>
      <c r="C5" s="156">
        <v>0.82931020374764752</v>
      </c>
      <c r="D5" s="156">
        <v>0.81883642909745524</v>
      </c>
      <c r="E5" s="156">
        <v>0.80754439080271667</v>
      </c>
      <c r="F5" s="156">
        <v>0.79404304066770315</v>
      </c>
      <c r="G5" s="156">
        <v>0.77800507323459622</v>
      </c>
      <c r="H5" s="156">
        <v>0.75640291301857454</v>
      </c>
      <c r="I5" s="156">
        <v>0.73962850830537596</v>
      </c>
      <c r="J5" s="156">
        <v>0.72064479175190244</v>
      </c>
      <c r="K5" s="156">
        <v>0.69846984698469849</v>
      </c>
      <c r="L5" s="156">
        <v>0.67294002127485475</v>
      </c>
      <c r="M5" s="156">
        <v>0.64258244006218801</v>
      </c>
      <c r="N5" s="156">
        <v>0.60723345061778911</v>
      </c>
      <c r="O5" s="156">
        <v>0.57147532935111689</v>
      </c>
      <c r="P5" s="156">
        <v>0.5330169380574421</v>
      </c>
      <c r="Q5" s="156">
        <v>0.48523034121593978</v>
      </c>
      <c r="R5" s="156">
        <v>0.42950658702233857</v>
      </c>
      <c r="S5" s="156">
        <v>0.36789133458800427</v>
      </c>
      <c r="T5" s="156">
        <v>0.29334751656983882</v>
      </c>
      <c r="U5" s="156">
        <v>0.22657720317486293</v>
      </c>
      <c r="V5" s="158">
        <v>0.11873005482366418</v>
      </c>
    </row>
    <row r="6" spans="1:22" x14ac:dyDescent="0.2">
      <c r="B6" s="159">
        <v>2007</v>
      </c>
      <c r="C6" s="156">
        <v>0.78206789323658976</v>
      </c>
      <c r="D6" s="156">
        <v>0.76794506348795022</v>
      </c>
      <c r="E6" s="156">
        <v>0.751425239699404</v>
      </c>
      <c r="F6" s="156">
        <v>0.73296190722985233</v>
      </c>
      <c r="G6" s="156">
        <v>0.70853848147188392</v>
      </c>
      <c r="H6" s="156">
        <v>0.67828452967089925</v>
      </c>
      <c r="I6" s="156">
        <v>0.64952060119201871</v>
      </c>
      <c r="J6" s="156">
        <v>0.61699922259652762</v>
      </c>
      <c r="K6" s="156">
        <v>0.57935993780772221</v>
      </c>
      <c r="L6" s="156">
        <v>0.53472402176729728</v>
      </c>
      <c r="M6" s="156">
        <v>0.48302669085255245</v>
      </c>
      <c r="N6" s="156">
        <v>0.41992744234257579</v>
      </c>
      <c r="O6" s="156">
        <v>0.35060896605338171</v>
      </c>
      <c r="P6" s="156">
        <v>0.27934698108318218</v>
      </c>
      <c r="Q6" s="156">
        <v>0.19895050531225705</v>
      </c>
      <c r="R6" s="156">
        <v>9.7693703031873538E-2</v>
      </c>
      <c r="S6" s="156"/>
      <c r="T6" s="156"/>
      <c r="U6" s="156"/>
      <c r="V6" s="158"/>
    </row>
    <row r="7" spans="1:22" x14ac:dyDescent="0.2">
      <c r="A7" s="142"/>
      <c r="B7" s="159">
        <v>2011</v>
      </c>
      <c r="C7" s="156">
        <v>0.72702066439968616</v>
      </c>
      <c r="D7" s="156">
        <v>0.70394977766152234</v>
      </c>
      <c r="E7" s="156">
        <v>0.67554276746010988</v>
      </c>
      <c r="F7" s="156">
        <v>0.63960240648705202</v>
      </c>
      <c r="G7" s="156">
        <v>0.59544860057546434</v>
      </c>
      <c r="H7" s="156">
        <v>0.54083180748103588</v>
      </c>
      <c r="I7" s="156">
        <v>0.48260528380852735</v>
      </c>
      <c r="J7" s="156">
        <v>0.41919958148051267</v>
      </c>
      <c r="K7" s="156">
        <v>0.3507193303688203</v>
      </c>
      <c r="L7" s="156">
        <v>0.27533350771645304</v>
      </c>
      <c r="M7" s="156">
        <v>0.19591943499869213</v>
      </c>
      <c r="N7" s="156">
        <v>0.104368297148836</v>
      </c>
      <c r="O7" s="156"/>
      <c r="P7" s="156"/>
      <c r="Q7" s="156"/>
      <c r="R7" s="156"/>
      <c r="S7" s="156"/>
      <c r="T7" s="156"/>
      <c r="U7" s="156"/>
      <c r="V7" s="158"/>
    </row>
    <row r="8" spans="1:22" x14ac:dyDescent="0.2">
      <c r="A8" s="142"/>
      <c r="B8" s="159">
        <v>2015</v>
      </c>
      <c r="C8" s="156">
        <v>0.60945799303215487</v>
      </c>
      <c r="D8" s="156">
        <v>0.55480038837169454</v>
      </c>
      <c r="E8" s="156">
        <v>0.48694956879319207</v>
      </c>
      <c r="F8" s="156">
        <v>0.40750471186247073</v>
      </c>
      <c r="G8" s="156">
        <v>0.32463304586212804</v>
      </c>
      <c r="H8" s="156">
        <v>0.23981952138899995</v>
      </c>
      <c r="I8" s="156">
        <v>0.15717630932663201</v>
      </c>
      <c r="J8" s="156">
        <v>7.5561139985150488E-2</v>
      </c>
      <c r="K8" s="156"/>
      <c r="L8" s="156"/>
      <c r="M8" s="156"/>
      <c r="N8" s="156"/>
      <c r="O8" s="156"/>
      <c r="P8" s="156"/>
      <c r="Q8" s="156"/>
      <c r="R8" s="156"/>
      <c r="S8" s="156"/>
      <c r="T8" s="156"/>
      <c r="U8" s="156"/>
      <c r="V8" s="158"/>
    </row>
    <row r="9" spans="1:22" ht="13.5" thickBot="1" x14ac:dyDescent="0.25">
      <c r="B9" s="157">
        <v>2019</v>
      </c>
      <c r="C9" s="155">
        <v>0.35122498597344304</v>
      </c>
      <c r="D9" s="155">
        <v>0.27411009288697713</v>
      </c>
      <c r="E9" s="155">
        <v>0.18733246056978992</v>
      </c>
      <c r="F9" s="155">
        <v>9.1453151299794283E-2</v>
      </c>
      <c r="G9" s="155"/>
      <c r="H9" s="155"/>
      <c r="I9" s="155"/>
      <c r="J9" s="155"/>
      <c r="K9" s="155"/>
      <c r="L9" s="155"/>
      <c r="M9" s="155"/>
      <c r="N9" s="155"/>
      <c r="O9" s="155"/>
      <c r="P9" s="155"/>
      <c r="Q9" s="155"/>
      <c r="R9" s="155"/>
      <c r="S9" s="155"/>
      <c r="T9" s="155"/>
      <c r="U9" s="155"/>
      <c r="V9" s="835"/>
    </row>
    <row r="10" spans="1:22" x14ac:dyDescent="0.2">
      <c r="B10" s="3" t="s">
        <v>485</v>
      </c>
    </row>
    <row r="11" spans="1:22" s="704" customFormat="1" x14ac:dyDescent="0.2">
      <c r="B11" s="897" t="s">
        <v>606</v>
      </c>
      <c r="C11" s="897"/>
    </row>
    <row r="12" spans="1:22" x14ac:dyDescent="0.2">
      <c r="B12" s="2" t="s">
        <v>57</v>
      </c>
      <c r="C12" s="2"/>
      <c r="D12" s="2"/>
    </row>
    <row r="13" spans="1:22" x14ac:dyDescent="0.2">
      <c r="B13" s="102" t="s">
        <v>146</v>
      </c>
      <c r="C13" s="102"/>
    </row>
    <row r="14" spans="1:22" x14ac:dyDescent="0.2">
      <c r="B14" s="102" t="s">
        <v>145</v>
      </c>
      <c r="C14" s="102"/>
    </row>
  </sheetData>
  <hyperlinks>
    <hyperlink ref="A1" location="index!A1" display="index" xr:uid="{6935C077-5998-41AE-A841-3C99D4256885}"/>
  </hyperlink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33AB-942F-459E-8C27-2BD1C2B633C5}">
  <sheetPr codeName="Sheet6">
    <tabColor rgb="FF92D050"/>
  </sheetPr>
  <dimension ref="A1:E42"/>
  <sheetViews>
    <sheetView workbookViewId="0"/>
  </sheetViews>
  <sheetFormatPr defaultRowHeight="15" x14ac:dyDescent="0.25"/>
  <sheetData>
    <row r="1" spans="1:5" x14ac:dyDescent="0.25">
      <c r="A1" s="372" t="s">
        <v>139</v>
      </c>
    </row>
    <row r="2" spans="1:5" x14ac:dyDescent="0.25">
      <c r="B2" s="37" t="s">
        <v>89</v>
      </c>
      <c r="C2" s="5"/>
      <c r="D2" s="5"/>
    </row>
    <row r="3" spans="1:5" ht="15.75" thickBot="1" x14ac:dyDescent="0.3">
      <c r="B3" s="38"/>
      <c r="C3" s="5"/>
      <c r="D3" s="5"/>
    </row>
    <row r="4" spans="1:5" x14ac:dyDescent="0.25">
      <c r="B4" s="39" t="s">
        <v>90</v>
      </c>
      <c r="C4" s="40" t="s">
        <v>91</v>
      </c>
      <c r="D4" s="41" t="s">
        <v>92</v>
      </c>
    </row>
    <row r="5" spans="1:5" s="817" customFormat="1" x14ac:dyDescent="0.25">
      <c r="B5" s="42">
        <v>2023</v>
      </c>
      <c r="C5" s="43">
        <v>342356</v>
      </c>
      <c r="D5" s="44">
        <v>212510</v>
      </c>
      <c r="E5" s="812"/>
    </row>
    <row r="6" spans="1:5" x14ac:dyDescent="0.25">
      <c r="B6" s="42">
        <v>2022</v>
      </c>
      <c r="C6" s="43">
        <v>343058</v>
      </c>
      <c r="D6" s="44">
        <v>218080</v>
      </c>
      <c r="E6" s="812"/>
    </row>
    <row r="7" spans="1:5" x14ac:dyDescent="0.25">
      <c r="B7" s="42">
        <v>2021</v>
      </c>
      <c r="C7" s="43">
        <v>357801</v>
      </c>
      <c r="D7" s="44">
        <v>233020</v>
      </c>
      <c r="E7" s="812"/>
    </row>
    <row r="8" spans="1:5" x14ac:dyDescent="0.25">
      <c r="B8" s="42">
        <v>2020</v>
      </c>
      <c r="C8" s="43">
        <v>327901</v>
      </c>
      <c r="D8" s="45">
        <v>212340</v>
      </c>
      <c r="E8" s="812"/>
    </row>
    <row r="9" spans="1:5" x14ac:dyDescent="0.25">
      <c r="B9" s="42">
        <v>2019</v>
      </c>
      <c r="C9" s="43">
        <v>325374</v>
      </c>
      <c r="D9" s="45">
        <v>214890</v>
      </c>
      <c r="E9" s="812"/>
    </row>
    <row r="10" spans="1:5" x14ac:dyDescent="0.25">
      <c r="B10" s="42">
        <v>2018</v>
      </c>
      <c r="C10" s="43">
        <v>336419</v>
      </c>
      <c r="D10" s="45">
        <v>220700</v>
      </c>
      <c r="E10" s="812"/>
    </row>
    <row r="11" spans="1:5" x14ac:dyDescent="0.25">
      <c r="B11" s="42">
        <v>2017</v>
      </c>
      <c r="C11" s="43">
        <v>343936</v>
      </c>
      <c r="D11" s="45">
        <v>223460</v>
      </c>
      <c r="E11" s="812"/>
    </row>
    <row r="12" spans="1:5" x14ac:dyDescent="0.25">
      <c r="B12" s="42">
        <v>2016</v>
      </c>
      <c r="C12" s="43">
        <v>354016</v>
      </c>
      <c r="D12" s="45">
        <v>231050</v>
      </c>
      <c r="E12" s="812"/>
    </row>
    <row r="13" spans="1:5" x14ac:dyDescent="0.25">
      <c r="B13" s="42">
        <v>2015</v>
      </c>
      <c r="C13" s="43">
        <v>358758</v>
      </c>
      <c r="D13" s="45">
        <v>233830</v>
      </c>
      <c r="E13" s="817"/>
    </row>
    <row r="14" spans="1:5" x14ac:dyDescent="0.25">
      <c r="B14" s="42">
        <v>2014</v>
      </c>
      <c r="C14" s="43">
        <v>363630</v>
      </c>
      <c r="D14" s="45">
        <v>240010</v>
      </c>
      <c r="E14" s="817"/>
    </row>
    <row r="15" spans="1:5" x14ac:dyDescent="0.25">
      <c r="B15" s="42">
        <v>2013</v>
      </c>
      <c r="C15" s="43">
        <v>369112</v>
      </c>
      <c r="D15" s="45">
        <v>244980</v>
      </c>
      <c r="E15" s="817"/>
    </row>
    <row r="16" spans="1:5" x14ac:dyDescent="0.25">
      <c r="B16" s="42">
        <v>2012</v>
      </c>
      <c r="C16" s="43">
        <v>372991</v>
      </c>
      <c r="D16" s="45">
        <v>245810</v>
      </c>
      <c r="E16" s="817"/>
    </row>
    <row r="17" spans="2:5" x14ac:dyDescent="0.25">
      <c r="B17" s="42">
        <v>2011</v>
      </c>
      <c r="C17" s="43">
        <v>381501</v>
      </c>
      <c r="D17" s="45">
        <v>245620</v>
      </c>
      <c r="E17" s="817"/>
    </row>
    <row r="18" spans="2:5" x14ac:dyDescent="0.25">
      <c r="B18" s="42">
        <v>2010</v>
      </c>
      <c r="C18" s="43">
        <v>418147</v>
      </c>
      <c r="D18" s="45">
        <v>254520</v>
      </c>
      <c r="E18" s="817"/>
    </row>
    <row r="19" spans="2:5" x14ac:dyDescent="0.25">
      <c r="B19" s="42">
        <v>2009</v>
      </c>
      <c r="C19" s="43">
        <v>422981</v>
      </c>
      <c r="D19" s="45">
        <v>250640</v>
      </c>
      <c r="E19" s="817"/>
    </row>
    <row r="20" spans="2:5" x14ac:dyDescent="0.25">
      <c r="B20" s="42">
        <v>2008</v>
      </c>
      <c r="C20" s="43">
        <v>418657</v>
      </c>
      <c r="D20" s="45">
        <v>235120</v>
      </c>
      <c r="E20" s="817"/>
    </row>
    <row r="21" spans="2:5" x14ac:dyDescent="0.25">
      <c r="B21" s="42">
        <v>2007</v>
      </c>
      <c r="C21" s="43">
        <v>441694</v>
      </c>
      <c r="D21" s="45">
        <v>237450</v>
      </c>
      <c r="E21" s="817"/>
    </row>
    <row r="22" spans="2:5" x14ac:dyDescent="0.25">
      <c r="B22" s="42">
        <v>2006</v>
      </c>
      <c r="C22" s="43">
        <v>445476</v>
      </c>
      <c r="D22" s="45">
        <v>235440</v>
      </c>
      <c r="E22" s="817"/>
    </row>
    <row r="23" spans="2:5" x14ac:dyDescent="0.25">
      <c r="B23" s="42">
        <v>2005</v>
      </c>
      <c r="C23" s="43">
        <v>452398</v>
      </c>
      <c r="D23" s="45">
        <v>242820</v>
      </c>
      <c r="E23" s="817"/>
    </row>
    <row r="24" spans="2:5" x14ac:dyDescent="0.25">
      <c r="B24" s="42">
        <v>2004</v>
      </c>
      <c r="C24" s="43">
        <v>432733</v>
      </c>
      <c r="D24" s="45">
        <v>243120</v>
      </c>
      <c r="E24" s="817"/>
    </row>
    <row r="25" spans="2:5" x14ac:dyDescent="0.25">
      <c r="B25" s="42">
        <v>2003</v>
      </c>
      <c r="C25" s="43">
        <v>407398</v>
      </c>
      <c r="D25" s="45">
        <v>239450</v>
      </c>
      <c r="E25" s="817"/>
    </row>
    <row r="26" spans="2:5" x14ac:dyDescent="0.25">
      <c r="B26" s="42">
        <v>2002</v>
      </c>
      <c r="C26" s="43">
        <v>379819</v>
      </c>
      <c r="D26" s="45">
        <v>224120</v>
      </c>
      <c r="E26" s="817"/>
    </row>
    <row r="27" spans="2:5" x14ac:dyDescent="0.25">
      <c r="B27" s="42">
        <v>2001</v>
      </c>
      <c r="C27" s="43">
        <v>342430</v>
      </c>
      <c r="D27" s="45">
        <v>203490</v>
      </c>
      <c r="E27" s="817"/>
    </row>
    <row r="28" spans="2:5" x14ac:dyDescent="0.25">
      <c r="B28" s="42">
        <v>2000</v>
      </c>
      <c r="C28" s="43">
        <v>314616</v>
      </c>
      <c r="D28" s="45">
        <v>190530</v>
      </c>
      <c r="E28" s="817"/>
    </row>
    <row r="29" spans="2:5" x14ac:dyDescent="0.25">
      <c r="B29" s="42">
        <v>1999</v>
      </c>
      <c r="C29" s="43">
        <v>294424</v>
      </c>
      <c r="D29" s="45">
        <v>180940</v>
      </c>
      <c r="E29" s="817"/>
    </row>
    <row r="30" spans="2:5" x14ac:dyDescent="0.25">
      <c r="B30" s="42">
        <v>1998</v>
      </c>
      <c r="C30" s="43">
        <v>259277</v>
      </c>
      <c r="D30" s="45">
        <v>160120</v>
      </c>
      <c r="E30" s="817"/>
    </row>
    <row r="31" spans="2:5" x14ac:dyDescent="0.25">
      <c r="B31" s="42">
        <v>1997</v>
      </c>
      <c r="C31" s="43">
        <v>258933</v>
      </c>
      <c r="D31" s="45">
        <v>154670</v>
      </c>
      <c r="E31" s="817"/>
    </row>
    <row r="32" spans="2:5" x14ac:dyDescent="0.25">
      <c r="B32" s="42">
        <v>1996</v>
      </c>
      <c r="C32" s="43">
        <v>260527</v>
      </c>
      <c r="D32" s="45">
        <v>148270</v>
      </c>
      <c r="E32" s="817"/>
    </row>
    <row r="33" spans="2:5" x14ac:dyDescent="0.25">
      <c r="B33" s="42">
        <v>1995</v>
      </c>
      <c r="C33" s="43">
        <v>259193</v>
      </c>
      <c r="D33" s="45">
        <v>145210</v>
      </c>
      <c r="E33" s="817"/>
    </row>
    <row r="34" spans="2:5" ht="15.75" thickBot="1" x14ac:dyDescent="0.3">
      <c r="B34" s="46">
        <v>1994</v>
      </c>
      <c r="C34" s="47">
        <v>245918</v>
      </c>
      <c r="D34" s="48">
        <v>139770</v>
      </c>
      <c r="E34" s="817"/>
    </row>
    <row r="35" spans="2:5" x14ac:dyDescent="0.25">
      <c r="B35" s="49" t="s">
        <v>488</v>
      </c>
      <c r="C35" s="38"/>
      <c r="D35" s="38"/>
      <c r="E35" s="817"/>
    </row>
    <row r="36" spans="2:5" s="444" customFormat="1" x14ac:dyDescent="0.25">
      <c r="B36" s="900" t="s">
        <v>607</v>
      </c>
      <c r="C36" s="901"/>
      <c r="D36" s="901"/>
    </row>
    <row r="37" spans="2:5" x14ac:dyDescent="0.25">
      <c r="B37" s="37" t="s">
        <v>57</v>
      </c>
      <c r="C37" s="38"/>
      <c r="D37" s="38"/>
      <c r="E37" s="817"/>
    </row>
    <row r="38" spans="2:5" x14ac:dyDescent="0.25">
      <c r="B38" s="49" t="s">
        <v>452</v>
      </c>
      <c r="C38" s="38"/>
      <c r="D38" s="38"/>
      <c r="E38" s="817"/>
    </row>
    <row r="39" spans="2:5" x14ac:dyDescent="0.25">
      <c r="B39" s="49" t="s">
        <v>453</v>
      </c>
      <c r="C39" s="38"/>
      <c r="D39" s="38"/>
      <c r="E39" s="817"/>
    </row>
    <row r="40" spans="2:5" x14ac:dyDescent="0.25">
      <c r="B40" s="50" t="s">
        <v>454</v>
      </c>
      <c r="C40" s="38"/>
      <c r="D40" s="38"/>
      <c r="E40" s="817"/>
    </row>
    <row r="41" spans="2:5" x14ac:dyDescent="0.25">
      <c r="B41" s="50"/>
      <c r="C41" s="899"/>
      <c r="D41" s="38"/>
    </row>
    <row r="42" spans="2:5" x14ac:dyDescent="0.25">
      <c r="C42" s="444"/>
    </row>
  </sheetData>
  <hyperlinks>
    <hyperlink ref="A1" location="index!A1" display="index" xr:uid="{15E4EB8F-AE55-4960-9C5B-E5A11181227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B5AB-D322-4595-A065-52712072A369}">
  <sheetPr codeName="Sheet7">
    <tabColor rgb="FF92D050"/>
  </sheetPr>
  <dimension ref="A1:F30"/>
  <sheetViews>
    <sheetView workbookViewId="0"/>
  </sheetViews>
  <sheetFormatPr defaultRowHeight="15" x14ac:dyDescent="0.25"/>
  <cols>
    <col min="2" max="2" width="27.42578125" customWidth="1"/>
    <col min="3" max="3" width="20.5703125" bestFit="1" customWidth="1"/>
  </cols>
  <sheetData>
    <row r="1" spans="1:6" x14ac:dyDescent="0.25">
      <c r="A1" s="372" t="s">
        <v>139</v>
      </c>
    </row>
    <row r="2" spans="1:6" ht="15.75" x14ac:dyDescent="0.25">
      <c r="A2" s="1"/>
      <c r="B2" s="2" t="s">
        <v>272</v>
      </c>
    </row>
    <row r="3" spans="1:6" ht="15.75" thickBot="1" x14ac:dyDescent="0.3"/>
    <row r="4" spans="1:6" ht="15.75" thickBot="1" x14ac:dyDescent="0.3">
      <c r="B4" s="927" t="s">
        <v>127</v>
      </c>
      <c r="C4" s="936"/>
      <c r="D4" s="716">
        <v>2021</v>
      </c>
      <c r="E4" s="717">
        <v>2022</v>
      </c>
      <c r="F4" s="718">
        <v>2023</v>
      </c>
    </row>
    <row r="5" spans="1:6" x14ac:dyDescent="0.25">
      <c r="B5" s="719" t="s">
        <v>455</v>
      </c>
      <c r="C5" s="720" t="s">
        <v>128</v>
      </c>
      <c r="D5" s="721">
        <v>359</v>
      </c>
      <c r="E5" s="721">
        <v>344</v>
      </c>
      <c r="F5" s="722">
        <v>342</v>
      </c>
    </row>
    <row r="6" spans="1:6" x14ac:dyDescent="0.25">
      <c r="B6" s="719" t="s">
        <v>456</v>
      </c>
      <c r="C6" s="723" t="s">
        <v>457</v>
      </c>
      <c r="D6" s="724">
        <v>87</v>
      </c>
      <c r="E6" s="724">
        <v>83</v>
      </c>
      <c r="F6" s="725">
        <v>85</v>
      </c>
    </row>
    <row r="7" spans="1:6" x14ac:dyDescent="0.25">
      <c r="B7" s="719" t="s">
        <v>458</v>
      </c>
      <c r="C7" s="723" t="s">
        <v>459</v>
      </c>
      <c r="D7" s="724">
        <v>102</v>
      </c>
      <c r="E7" s="724">
        <v>97</v>
      </c>
      <c r="F7" s="725">
        <v>93</v>
      </c>
    </row>
    <row r="8" spans="1:6" x14ac:dyDescent="0.25">
      <c r="B8" s="719"/>
      <c r="C8" s="723" t="s">
        <v>460</v>
      </c>
      <c r="D8" s="724">
        <v>138</v>
      </c>
      <c r="E8" s="724">
        <v>134</v>
      </c>
      <c r="F8" s="725">
        <v>133</v>
      </c>
    </row>
    <row r="9" spans="1:6" x14ac:dyDescent="0.25">
      <c r="B9" s="719"/>
      <c r="C9" s="727" t="s">
        <v>461</v>
      </c>
      <c r="D9" s="728">
        <v>32</v>
      </c>
      <c r="E9" s="728">
        <v>31</v>
      </c>
      <c r="F9" s="755">
        <v>31</v>
      </c>
    </row>
    <row r="10" spans="1:6" x14ac:dyDescent="0.25">
      <c r="B10" s="719"/>
      <c r="C10" s="723" t="s">
        <v>462</v>
      </c>
      <c r="D10" s="724">
        <v>219</v>
      </c>
      <c r="E10" s="724">
        <v>210</v>
      </c>
      <c r="F10" s="142">
        <v>205</v>
      </c>
    </row>
    <row r="11" spans="1:6" x14ac:dyDescent="0.25">
      <c r="B11" s="719"/>
      <c r="C11" s="723" t="s">
        <v>463</v>
      </c>
      <c r="D11" s="724">
        <v>139</v>
      </c>
      <c r="E11" s="724">
        <v>132</v>
      </c>
      <c r="F11" s="142">
        <v>135</v>
      </c>
    </row>
    <row r="12" spans="1:6" x14ac:dyDescent="0.25">
      <c r="B12" s="719"/>
      <c r="C12" s="727" t="s">
        <v>129</v>
      </c>
      <c r="D12" s="728">
        <v>1.2</v>
      </c>
      <c r="E12" s="728">
        <v>2</v>
      </c>
      <c r="F12" s="756">
        <v>2</v>
      </c>
    </row>
    <row r="13" spans="1:6" x14ac:dyDescent="0.25">
      <c r="B13" s="719"/>
      <c r="C13" s="723" t="s">
        <v>464</v>
      </c>
      <c r="D13" s="724">
        <v>75</v>
      </c>
      <c r="E13" s="724">
        <v>71</v>
      </c>
      <c r="F13" s="142">
        <v>73</v>
      </c>
    </row>
    <row r="14" spans="1:6" x14ac:dyDescent="0.25">
      <c r="B14" s="719"/>
      <c r="C14" s="723" t="s">
        <v>449</v>
      </c>
      <c r="D14" s="724">
        <v>36</v>
      </c>
      <c r="E14" s="724">
        <v>34</v>
      </c>
      <c r="F14" s="142">
        <v>34</v>
      </c>
    </row>
    <row r="15" spans="1:6" x14ac:dyDescent="0.25">
      <c r="B15" s="719"/>
      <c r="C15" s="723" t="s">
        <v>131</v>
      </c>
      <c r="D15" s="724">
        <v>225</v>
      </c>
      <c r="E15" s="724">
        <v>215</v>
      </c>
      <c r="F15" s="142">
        <v>209</v>
      </c>
    </row>
    <row r="16" spans="1:6" x14ac:dyDescent="0.25">
      <c r="B16" s="726"/>
      <c r="C16" s="727" t="s">
        <v>465</v>
      </c>
      <c r="D16" s="728">
        <v>61</v>
      </c>
      <c r="E16" s="728">
        <v>63</v>
      </c>
      <c r="F16" s="142">
        <v>65</v>
      </c>
    </row>
    <row r="17" spans="2:6" x14ac:dyDescent="0.25">
      <c r="B17" s="729" t="s">
        <v>455</v>
      </c>
      <c r="C17" s="730" t="s">
        <v>466</v>
      </c>
      <c r="D17" s="724">
        <v>75</v>
      </c>
      <c r="E17" s="724">
        <v>68</v>
      </c>
      <c r="F17" s="731">
        <v>71</v>
      </c>
    </row>
    <row r="18" spans="2:6" x14ac:dyDescent="0.25">
      <c r="B18" s="719" t="s">
        <v>467</v>
      </c>
      <c r="C18" s="723" t="s">
        <v>468</v>
      </c>
      <c r="D18" s="724">
        <v>28</v>
      </c>
      <c r="E18" s="724">
        <v>26</v>
      </c>
      <c r="F18" s="142">
        <v>27</v>
      </c>
    </row>
    <row r="19" spans="2:6" x14ac:dyDescent="0.25">
      <c r="B19" s="719"/>
      <c r="C19" s="723" t="s">
        <v>469</v>
      </c>
      <c r="D19" s="724">
        <v>16</v>
      </c>
      <c r="E19" s="724">
        <v>16</v>
      </c>
      <c r="F19" s="383">
        <v>15</v>
      </c>
    </row>
    <row r="20" spans="2:6" ht="15.75" thickBot="1" x14ac:dyDescent="0.3">
      <c r="B20" s="732"/>
      <c r="C20" s="733" t="s">
        <v>470</v>
      </c>
      <c r="D20" s="734">
        <v>118</v>
      </c>
      <c r="E20" s="734">
        <v>109</v>
      </c>
      <c r="F20" s="735">
        <v>112</v>
      </c>
    </row>
    <row r="21" spans="2:6" x14ac:dyDescent="0.25">
      <c r="B21" s="3" t="s">
        <v>486</v>
      </c>
      <c r="C21" s="3"/>
      <c r="D21" s="3"/>
      <c r="E21" s="3"/>
      <c r="F21" s="308"/>
    </row>
    <row r="22" spans="2:6" s="444" customFormat="1" x14ac:dyDescent="0.25">
      <c r="B22" s="897" t="s">
        <v>608</v>
      </c>
      <c r="C22" s="704"/>
      <c r="D22" s="704"/>
      <c r="E22" s="704"/>
      <c r="F22" s="704"/>
    </row>
    <row r="23" spans="2:6" x14ac:dyDescent="0.25">
      <c r="B23" s="2" t="s">
        <v>57</v>
      </c>
      <c r="C23" s="3"/>
      <c r="D23" s="3"/>
      <c r="E23" s="3"/>
      <c r="F23" s="3"/>
    </row>
    <row r="24" spans="2:6" x14ac:dyDescent="0.25">
      <c r="B24" s="3" t="s">
        <v>582</v>
      </c>
      <c r="C24" s="3"/>
      <c r="D24" s="3"/>
      <c r="E24" s="3"/>
      <c r="F24" s="3"/>
    </row>
    <row r="25" spans="2:6" x14ac:dyDescent="0.25">
      <c r="B25" s="3" t="s">
        <v>583</v>
      </c>
      <c r="C25" s="3"/>
      <c r="D25" s="3"/>
      <c r="E25" s="3"/>
      <c r="F25" s="3"/>
    </row>
    <row r="26" spans="2:6" x14ac:dyDescent="0.25">
      <c r="B26" s="3" t="s">
        <v>584</v>
      </c>
      <c r="C26" s="3"/>
      <c r="D26" s="3"/>
      <c r="E26" s="3"/>
      <c r="F26" s="3"/>
    </row>
    <row r="27" spans="2:6" x14ac:dyDescent="0.25">
      <c r="B27" s="3" t="s">
        <v>585</v>
      </c>
      <c r="C27" s="3"/>
      <c r="D27" s="3"/>
      <c r="E27" s="3"/>
      <c r="F27" s="3"/>
    </row>
    <row r="28" spans="2:6" x14ac:dyDescent="0.25">
      <c r="B28" s="3" t="s">
        <v>586</v>
      </c>
      <c r="C28" s="3"/>
      <c r="D28" s="3"/>
      <c r="E28" s="3"/>
      <c r="F28" s="3"/>
    </row>
    <row r="29" spans="2:6" x14ac:dyDescent="0.25">
      <c r="B29" s="3" t="s">
        <v>587</v>
      </c>
      <c r="C29" s="3"/>
      <c r="D29" s="3"/>
      <c r="E29" s="3"/>
      <c r="F29" s="3"/>
    </row>
    <row r="30" spans="2:6" x14ac:dyDescent="0.25">
      <c r="B30" s="3" t="s">
        <v>588</v>
      </c>
      <c r="C30" s="3"/>
      <c r="D30" s="3"/>
      <c r="E30" s="3"/>
      <c r="F30" s="3"/>
    </row>
  </sheetData>
  <mergeCells count="1">
    <mergeCell ref="B4:C4"/>
  </mergeCells>
  <hyperlinks>
    <hyperlink ref="A1" location="index!A1" display="index" xr:uid="{CF38E2C9-63EC-4CA3-BA64-6A5E472F854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DE0A4-68BE-4B1E-994B-1657CC0FDF6D}">
  <sheetPr>
    <tabColor rgb="FF92D050"/>
    <pageSetUpPr fitToPage="1"/>
  </sheetPr>
  <dimension ref="A1:V23"/>
  <sheetViews>
    <sheetView zoomScaleNormal="100" workbookViewId="0"/>
  </sheetViews>
  <sheetFormatPr defaultColWidth="9.140625" defaultRowHeight="12.75" x14ac:dyDescent="0.2"/>
  <cols>
    <col min="1" max="1" width="7.85546875" style="3" customWidth="1"/>
    <col min="2" max="2" width="28.7109375" style="3" customWidth="1"/>
    <col min="3" max="20" width="10" style="3" customWidth="1"/>
    <col min="21" max="16384" width="9.140625" style="3"/>
  </cols>
  <sheetData>
    <row r="1" spans="1:20" x14ac:dyDescent="0.2">
      <c r="A1" s="154" t="s">
        <v>144</v>
      </c>
    </row>
    <row r="2" spans="1:20" ht="15" x14ac:dyDescent="0.25">
      <c r="A2" s="372" t="s">
        <v>139</v>
      </c>
      <c r="B2" s="2" t="s">
        <v>512</v>
      </c>
      <c r="C2" s="2"/>
      <c r="D2" s="2"/>
      <c r="E2" s="2"/>
      <c r="F2" s="2"/>
      <c r="G2" s="2"/>
    </row>
    <row r="3" spans="1:20" ht="13.5" thickBot="1" x14ac:dyDescent="0.25">
      <c r="D3" s="2"/>
      <c r="E3" s="2"/>
      <c r="F3" s="2"/>
      <c r="G3" s="2"/>
    </row>
    <row r="4" spans="1:20" ht="27" customHeight="1" x14ac:dyDescent="0.2">
      <c r="B4" s="890" t="s">
        <v>60</v>
      </c>
      <c r="C4" s="891" t="s">
        <v>294</v>
      </c>
      <c r="D4" s="2"/>
      <c r="E4" s="2"/>
      <c r="F4" s="2"/>
      <c r="G4" s="2"/>
    </row>
    <row r="5" spans="1:20" x14ac:dyDescent="0.2">
      <c r="B5" s="470" t="s">
        <v>293</v>
      </c>
      <c r="C5" s="222">
        <v>3444</v>
      </c>
      <c r="D5" s="2"/>
      <c r="E5" s="2"/>
      <c r="F5" s="2"/>
      <c r="G5" s="2"/>
    </row>
    <row r="6" spans="1:20" ht="15.75" x14ac:dyDescent="0.25">
      <c r="B6" s="470" t="s">
        <v>292</v>
      </c>
      <c r="C6" s="222">
        <v>5676</v>
      </c>
      <c r="D6" s="2"/>
      <c r="E6" s="2"/>
      <c r="F6" s="2"/>
      <c r="G6" s="2"/>
      <c r="I6" s="471"/>
    </row>
    <row r="7" spans="1:20" x14ac:dyDescent="0.2">
      <c r="B7" s="470" t="s">
        <v>291</v>
      </c>
      <c r="C7" s="222">
        <v>9861</v>
      </c>
      <c r="D7" s="2"/>
      <c r="E7" s="2"/>
      <c r="F7" s="2"/>
      <c r="G7" s="2"/>
    </row>
    <row r="8" spans="1:20" x14ac:dyDescent="0.2">
      <c r="B8" s="470" t="s">
        <v>290</v>
      </c>
      <c r="C8" s="222">
        <v>79920</v>
      </c>
      <c r="D8" s="2"/>
      <c r="E8" s="2"/>
      <c r="F8" s="2"/>
      <c r="G8" s="2"/>
    </row>
    <row r="9" spans="1:20" x14ac:dyDescent="0.2">
      <c r="B9" s="470" t="s">
        <v>289</v>
      </c>
      <c r="C9" s="222">
        <v>13056</v>
      </c>
      <c r="D9" s="2"/>
      <c r="E9" s="2"/>
      <c r="F9" s="2"/>
      <c r="G9" s="2"/>
    </row>
    <row r="10" spans="1:20" x14ac:dyDescent="0.2">
      <c r="B10" s="470" t="s">
        <v>288</v>
      </c>
      <c r="C10" s="222">
        <v>7683</v>
      </c>
      <c r="D10" s="2"/>
      <c r="E10" s="2"/>
    </row>
    <row r="11" spans="1:20" x14ac:dyDescent="0.2">
      <c r="B11" s="470" t="s">
        <v>287</v>
      </c>
      <c r="C11" s="222">
        <v>1203</v>
      </c>
      <c r="D11" s="2"/>
      <c r="E11" s="2"/>
    </row>
    <row r="12" spans="1:20" x14ac:dyDescent="0.2">
      <c r="B12" s="470" t="s">
        <v>286</v>
      </c>
      <c r="C12" s="222">
        <v>78</v>
      </c>
      <c r="D12" s="2"/>
      <c r="E12" s="2"/>
    </row>
    <row r="13" spans="1:20" ht="13.5" thickBot="1" x14ac:dyDescent="0.25">
      <c r="B13" s="469" t="s">
        <v>53</v>
      </c>
      <c r="C13" s="468">
        <v>120918</v>
      </c>
      <c r="D13" s="2"/>
      <c r="E13" s="2"/>
    </row>
    <row r="14" spans="1:20" x14ac:dyDescent="0.2">
      <c r="B14" s="2"/>
      <c r="C14" s="467"/>
      <c r="D14" s="214"/>
    </row>
    <row r="15" spans="1:20" ht="13.5" thickBot="1" x14ac:dyDescent="0.25">
      <c r="B15" s="2"/>
      <c r="Q15" s="345"/>
    </row>
    <row r="16" spans="1:20" x14ac:dyDescent="0.2">
      <c r="B16" s="466" t="s">
        <v>285</v>
      </c>
      <c r="C16" s="465">
        <v>2006</v>
      </c>
      <c r="D16" s="465">
        <v>2007</v>
      </c>
      <c r="E16" s="465">
        <v>2008</v>
      </c>
      <c r="F16" s="465">
        <v>2009</v>
      </c>
      <c r="G16" s="465">
        <v>2010</v>
      </c>
      <c r="H16" s="465">
        <v>2011</v>
      </c>
      <c r="I16" s="465">
        <v>2012</v>
      </c>
      <c r="J16" s="465">
        <v>2013</v>
      </c>
      <c r="K16" s="465">
        <v>2014</v>
      </c>
      <c r="L16" s="465">
        <v>2015</v>
      </c>
      <c r="M16" s="465">
        <v>2016</v>
      </c>
      <c r="N16" s="465">
        <v>2017</v>
      </c>
      <c r="O16" s="465">
        <v>2018</v>
      </c>
      <c r="P16" s="465">
        <v>2019</v>
      </c>
      <c r="Q16" s="465">
        <v>2020</v>
      </c>
      <c r="R16" s="465">
        <v>2021</v>
      </c>
      <c r="S16" s="465">
        <v>2022</v>
      </c>
      <c r="T16" s="464">
        <v>2023</v>
      </c>
    </row>
    <row r="17" spans="2:22" x14ac:dyDescent="0.2">
      <c r="B17" s="463" t="s">
        <v>284</v>
      </c>
      <c r="C17" s="462">
        <v>0.56100000000000005</v>
      </c>
      <c r="D17" s="462">
        <v>0.56599999999999995</v>
      </c>
      <c r="E17" s="462">
        <v>0.60099999999999998</v>
      </c>
      <c r="F17" s="462">
        <v>0.59499999999999997</v>
      </c>
      <c r="G17" s="462">
        <v>0.60599999999999998</v>
      </c>
      <c r="H17" s="462">
        <v>0.61899999999999999</v>
      </c>
      <c r="I17" s="462">
        <v>0.64400000000000002</v>
      </c>
      <c r="J17" s="462">
        <v>0.66200000000000003</v>
      </c>
      <c r="K17" s="462">
        <v>0.68</v>
      </c>
      <c r="L17" s="462">
        <v>0.69199999999999995</v>
      </c>
      <c r="M17" s="462">
        <v>0.71</v>
      </c>
      <c r="N17" s="462">
        <v>0.72599999999999998</v>
      </c>
      <c r="O17" s="462">
        <v>0.751</v>
      </c>
      <c r="P17" s="462">
        <v>0.76800000000000002</v>
      </c>
      <c r="Q17" s="461">
        <v>0.76800000000000002</v>
      </c>
      <c r="R17" s="461">
        <v>0.8</v>
      </c>
      <c r="S17" s="461">
        <v>0.84099999999999997</v>
      </c>
      <c r="T17" s="460">
        <v>0.84240559718156105</v>
      </c>
    </row>
    <row r="18" spans="2:22" ht="13.5" thickBot="1" x14ac:dyDescent="0.25">
      <c r="B18" s="459" t="s">
        <v>283</v>
      </c>
      <c r="C18" s="458">
        <v>0.3</v>
      </c>
      <c r="D18" s="458">
        <v>0.26600000000000001</v>
      </c>
      <c r="E18" s="458">
        <v>0.27800000000000002</v>
      </c>
      <c r="F18" s="458">
        <v>0.25800000000000001</v>
      </c>
      <c r="G18" s="458">
        <v>0.25600000000000001</v>
      </c>
      <c r="H18" s="458">
        <v>0.248</v>
      </c>
      <c r="I18" s="458">
        <v>0.23100000000000001</v>
      </c>
      <c r="J18" s="458">
        <v>0.223</v>
      </c>
      <c r="K18" s="458">
        <v>0.20899999999999999</v>
      </c>
      <c r="L18" s="458">
        <v>0.19900000000000001</v>
      </c>
      <c r="M18" s="458">
        <v>0.183</v>
      </c>
      <c r="N18" s="458">
        <v>0.17100000000000001</v>
      </c>
      <c r="O18" s="458">
        <v>0.14499999999999999</v>
      </c>
      <c r="P18" s="458">
        <v>0.13100000000000001</v>
      </c>
      <c r="Q18" s="660">
        <v>0.13200000000000001</v>
      </c>
      <c r="R18" s="660">
        <v>0.108</v>
      </c>
      <c r="S18" s="660">
        <v>7.8E-2</v>
      </c>
      <c r="T18" s="457">
        <v>7.5423013943333492E-2</v>
      </c>
    </row>
    <row r="19" spans="2:22" x14ac:dyDescent="0.2">
      <c r="B19" s="2" t="s">
        <v>489</v>
      </c>
      <c r="C19" s="101"/>
      <c r="D19" s="101"/>
      <c r="E19" s="101"/>
      <c r="F19" s="101"/>
      <c r="G19" s="101"/>
      <c r="H19" s="101"/>
      <c r="I19" s="101"/>
      <c r="J19" s="101"/>
      <c r="K19" s="101"/>
      <c r="L19" s="101"/>
      <c r="M19" s="101"/>
      <c r="N19" s="101"/>
      <c r="O19" s="101"/>
      <c r="P19" s="101"/>
      <c r="Q19" s="101"/>
      <c r="R19" s="101"/>
      <c r="S19" s="101"/>
      <c r="T19" s="101"/>
      <c r="U19" s="101"/>
      <c r="V19" s="101"/>
    </row>
    <row r="20" spans="2:22" s="704" customFormat="1" x14ac:dyDescent="0.2">
      <c r="B20" s="897" t="s">
        <v>609</v>
      </c>
      <c r="C20" s="902"/>
      <c r="D20" s="902"/>
      <c r="E20" s="902"/>
      <c r="J20" s="101"/>
      <c r="K20" s="101"/>
      <c r="L20" s="101"/>
      <c r="M20" s="101"/>
      <c r="N20" s="101"/>
      <c r="O20" s="101"/>
      <c r="P20" s="101"/>
      <c r="Q20" s="101"/>
      <c r="R20" s="101"/>
      <c r="S20" s="101"/>
      <c r="T20" s="101"/>
      <c r="U20" s="101"/>
      <c r="V20" s="101"/>
    </row>
    <row r="21" spans="2:22" x14ac:dyDescent="0.2">
      <c r="B21" s="2" t="s">
        <v>167</v>
      </c>
      <c r="C21" s="101"/>
      <c r="D21" s="101"/>
      <c r="E21" s="101"/>
      <c r="F21" s="101"/>
      <c r="G21" s="101"/>
      <c r="H21" s="101"/>
      <c r="I21" s="101"/>
      <c r="J21" s="101"/>
      <c r="K21" s="101"/>
      <c r="L21" s="101"/>
      <c r="M21" s="101"/>
      <c r="N21" s="101"/>
      <c r="O21" s="101"/>
      <c r="P21" s="101"/>
      <c r="Q21" s="101"/>
      <c r="R21" s="101"/>
      <c r="S21" s="101"/>
      <c r="T21" s="101"/>
      <c r="U21" s="101"/>
      <c r="V21" s="101"/>
    </row>
    <row r="22" spans="2:22" x14ac:dyDescent="0.2">
      <c r="B22" s="3" t="s">
        <v>282</v>
      </c>
    </row>
    <row r="23" spans="2:22" x14ac:dyDescent="0.2">
      <c r="B23" s="3" t="s">
        <v>281</v>
      </c>
    </row>
  </sheetData>
  <hyperlinks>
    <hyperlink ref="A2" location="index!A1" display="index" xr:uid="{4FD86F22-58BB-4E17-A08B-D0C0485143CB}"/>
  </hyperlinks>
  <pageMargins left="0.7" right="0.7" top="0.75" bottom="0.75" header="0.3" footer="0.3"/>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AD70A-14EC-4816-96C9-3CD789F804C2}">
  <sheetPr>
    <tabColor rgb="FF92D050"/>
    <pageSetUpPr fitToPage="1"/>
  </sheetPr>
  <dimension ref="A1:AD31"/>
  <sheetViews>
    <sheetView zoomScaleNormal="100" workbookViewId="0"/>
  </sheetViews>
  <sheetFormatPr defaultColWidth="8.85546875" defaultRowHeight="12.75" x14ac:dyDescent="0.2"/>
  <cols>
    <col min="1" max="1" width="7.5703125" style="3" customWidth="1"/>
    <col min="2" max="2" width="38.140625" style="3" customWidth="1"/>
    <col min="3" max="3" width="9.85546875" style="3" customWidth="1"/>
    <col min="4" max="4" width="9.85546875" style="3" bestFit="1" customWidth="1"/>
    <col min="5" max="26" width="9.7109375" style="3" customWidth="1"/>
    <col min="27" max="27" width="9.140625" style="3" customWidth="1"/>
    <col min="28" max="28" width="8.85546875" style="3"/>
    <col min="29" max="29" width="26.42578125" style="3" bestFit="1" customWidth="1"/>
    <col min="30" max="30" width="17.7109375" style="3" bestFit="1" customWidth="1"/>
    <col min="31" max="16384" width="8.85546875" style="3"/>
  </cols>
  <sheetData>
    <row r="1" spans="1:30" x14ac:dyDescent="0.2">
      <c r="A1" s="154" t="s">
        <v>144</v>
      </c>
      <c r="B1" s="2"/>
    </row>
    <row r="2" spans="1:30" ht="15" x14ac:dyDescent="0.25">
      <c r="A2" s="372" t="s">
        <v>139</v>
      </c>
      <c r="B2" s="2" t="s">
        <v>316</v>
      </c>
    </row>
    <row r="3" spans="1:30" ht="13.5" thickBot="1" x14ac:dyDescent="0.25">
      <c r="W3" s="345"/>
    </row>
    <row r="4" spans="1:30" s="5" customFormat="1" ht="26.25" customHeight="1" x14ac:dyDescent="0.2">
      <c r="B4" s="490" t="s">
        <v>315</v>
      </c>
      <c r="C4" s="489">
        <v>2000</v>
      </c>
      <c r="D4" s="489">
        <v>2001</v>
      </c>
      <c r="E4" s="489">
        <v>2002</v>
      </c>
      <c r="F4" s="489">
        <v>2003</v>
      </c>
      <c r="G4" s="489">
        <v>2004</v>
      </c>
      <c r="H4" s="489">
        <v>2005</v>
      </c>
      <c r="I4" s="489">
        <v>2006</v>
      </c>
      <c r="J4" s="489">
        <v>2007</v>
      </c>
      <c r="K4" s="489">
        <v>2008</v>
      </c>
      <c r="L4" s="489">
        <v>2009</v>
      </c>
      <c r="M4" s="489">
        <v>2010</v>
      </c>
      <c r="N4" s="489">
        <v>2011</v>
      </c>
      <c r="O4" s="489">
        <v>2012</v>
      </c>
      <c r="P4" s="489">
        <v>2013</v>
      </c>
      <c r="Q4" s="489">
        <v>2014</v>
      </c>
      <c r="R4" s="489">
        <v>2015</v>
      </c>
      <c r="S4" s="489">
        <v>2016</v>
      </c>
      <c r="T4" s="489">
        <v>2017</v>
      </c>
      <c r="U4" s="489">
        <v>2018</v>
      </c>
      <c r="V4" s="488">
        <v>2019</v>
      </c>
      <c r="W4" s="488">
        <v>2020</v>
      </c>
      <c r="X4" s="488">
        <v>2021</v>
      </c>
      <c r="Y4" s="489">
        <v>2022</v>
      </c>
      <c r="Z4" s="487">
        <v>2023</v>
      </c>
      <c r="AC4" s="3"/>
      <c r="AD4" s="3"/>
    </row>
    <row r="5" spans="1:30" ht="15" customHeight="1" x14ac:dyDescent="0.2">
      <c r="B5" s="475" t="s">
        <v>314</v>
      </c>
      <c r="C5" s="485">
        <v>3206</v>
      </c>
      <c r="D5" s="485">
        <v>4143</v>
      </c>
      <c r="E5" s="485">
        <v>4473</v>
      </c>
      <c r="F5" s="485">
        <v>4246</v>
      </c>
      <c r="G5" s="485">
        <v>4148</v>
      </c>
      <c r="H5" s="485">
        <v>3942</v>
      </c>
      <c r="I5" s="485">
        <v>4147</v>
      </c>
      <c r="J5" s="485">
        <v>4333</v>
      </c>
      <c r="K5" s="485">
        <v>4033</v>
      </c>
      <c r="L5" s="485">
        <v>3978</v>
      </c>
      <c r="M5" s="485">
        <v>3059</v>
      </c>
      <c r="N5" s="485">
        <v>2602</v>
      </c>
      <c r="O5" s="485">
        <v>2347</v>
      </c>
      <c r="P5" s="485">
        <v>2031</v>
      </c>
      <c r="Q5" s="485">
        <v>1632</v>
      </c>
      <c r="R5" s="485">
        <v>1440</v>
      </c>
      <c r="S5" s="485">
        <v>1199</v>
      </c>
      <c r="T5" s="485">
        <v>1146</v>
      </c>
      <c r="U5" s="485">
        <v>574</v>
      </c>
      <c r="V5" s="486">
        <v>429</v>
      </c>
      <c r="W5" s="474">
        <v>411</v>
      </c>
      <c r="X5" s="474">
        <v>315</v>
      </c>
      <c r="Y5" s="146">
        <v>222</v>
      </c>
      <c r="Z5" s="326">
        <v>216</v>
      </c>
    </row>
    <row r="6" spans="1:30" x14ac:dyDescent="0.2">
      <c r="B6" s="475" t="s">
        <v>313</v>
      </c>
      <c r="C6" s="485">
        <v>37546</v>
      </c>
      <c r="D6" s="485">
        <v>41677</v>
      </c>
      <c r="E6" s="485">
        <v>41938</v>
      </c>
      <c r="F6" s="485">
        <v>42645</v>
      </c>
      <c r="G6" s="485">
        <v>42512</v>
      </c>
      <c r="H6" s="485">
        <v>42483</v>
      </c>
      <c r="I6" s="485">
        <v>47571</v>
      </c>
      <c r="J6" s="485">
        <v>51534</v>
      </c>
      <c r="K6" s="485">
        <v>54502</v>
      </c>
      <c r="L6" s="485">
        <v>60415</v>
      </c>
      <c r="M6" s="485">
        <v>63525</v>
      </c>
      <c r="N6" s="485">
        <v>62655</v>
      </c>
      <c r="O6" s="485">
        <v>62366</v>
      </c>
      <c r="P6" s="485">
        <v>61330</v>
      </c>
      <c r="Q6" s="485">
        <v>59989</v>
      </c>
      <c r="R6" s="485">
        <v>59121</v>
      </c>
      <c r="S6" s="485">
        <v>58365</v>
      </c>
      <c r="T6" s="485">
        <v>56279</v>
      </c>
      <c r="U6" s="485">
        <v>45876</v>
      </c>
      <c r="V6" s="486">
        <v>42056</v>
      </c>
      <c r="W6" s="474">
        <v>40269</v>
      </c>
      <c r="X6" s="474">
        <v>38046</v>
      </c>
      <c r="Y6" s="146">
        <v>33891</v>
      </c>
      <c r="Z6" s="326">
        <v>32244</v>
      </c>
    </row>
    <row r="7" spans="1:30" x14ac:dyDescent="0.2">
      <c r="B7" s="475" t="s">
        <v>312</v>
      </c>
      <c r="C7" s="485">
        <v>30981</v>
      </c>
      <c r="D7" s="485">
        <v>34408</v>
      </c>
      <c r="E7" s="485">
        <v>35762</v>
      </c>
      <c r="F7" s="485">
        <v>37259</v>
      </c>
      <c r="G7" s="485">
        <v>37456</v>
      </c>
      <c r="H7" s="485">
        <v>37202</v>
      </c>
      <c r="I7" s="485">
        <v>39804</v>
      </c>
      <c r="J7" s="485">
        <v>41566</v>
      </c>
      <c r="K7" s="485">
        <v>43726</v>
      </c>
      <c r="L7" s="485">
        <v>48787</v>
      </c>
      <c r="M7" s="485">
        <v>53398</v>
      </c>
      <c r="N7" s="485">
        <v>53833</v>
      </c>
      <c r="O7" s="485">
        <v>54184</v>
      </c>
      <c r="P7" s="485">
        <v>52761</v>
      </c>
      <c r="Q7" s="485">
        <v>52042</v>
      </c>
      <c r="R7" s="485">
        <v>51244</v>
      </c>
      <c r="S7" s="485">
        <v>50204</v>
      </c>
      <c r="T7" s="485">
        <v>48818</v>
      </c>
      <c r="U7" s="485">
        <v>47718</v>
      </c>
      <c r="V7" s="486">
        <v>47210</v>
      </c>
      <c r="W7" s="474">
        <v>47154</v>
      </c>
      <c r="X7" s="474">
        <v>47730</v>
      </c>
      <c r="Y7" s="146">
        <v>43155</v>
      </c>
      <c r="Z7" s="326">
        <v>39510</v>
      </c>
    </row>
    <row r="8" spans="1:30" x14ac:dyDescent="0.2">
      <c r="B8" s="475" t="s">
        <v>311</v>
      </c>
      <c r="C8" s="485">
        <v>13421</v>
      </c>
      <c r="D8" s="485">
        <v>15422</v>
      </c>
      <c r="E8" s="485">
        <v>15531</v>
      </c>
      <c r="F8" s="485">
        <v>16591</v>
      </c>
      <c r="G8" s="485">
        <v>16780</v>
      </c>
      <c r="H8" s="485">
        <v>16445</v>
      </c>
      <c r="I8" s="485">
        <v>17593</v>
      </c>
      <c r="J8" s="485">
        <v>18185</v>
      </c>
      <c r="K8" s="485">
        <v>18902</v>
      </c>
      <c r="L8" s="485">
        <v>21646</v>
      </c>
      <c r="M8" s="485">
        <v>23199</v>
      </c>
      <c r="N8" s="485">
        <v>22767</v>
      </c>
      <c r="O8" s="485">
        <v>22329</v>
      </c>
      <c r="P8" s="485">
        <v>21747</v>
      </c>
      <c r="Q8" s="485">
        <v>21459</v>
      </c>
      <c r="R8" s="485">
        <v>21478</v>
      </c>
      <c r="S8" s="485">
        <v>20658</v>
      </c>
      <c r="T8" s="485">
        <v>19615</v>
      </c>
      <c r="U8" s="485">
        <v>18252</v>
      </c>
      <c r="V8" s="486">
        <v>17780</v>
      </c>
      <c r="W8" s="474">
        <v>18378</v>
      </c>
      <c r="X8" s="474">
        <v>19467</v>
      </c>
      <c r="Y8" s="146">
        <v>17064</v>
      </c>
      <c r="Z8" s="326">
        <v>15375</v>
      </c>
    </row>
    <row r="9" spans="1:30" x14ac:dyDescent="0.2">
      <c r="B9" s="475" t="s">
        <v>310</v>
      </c>
      <c r="C9" s="485">
        <v>9223</v>
      </c>
      <c r="D9" s="485">
        <v>10736</v>
      </c>
      <c r="E9" s="485">
        <v>10453</v>
      </c>
      <c r="F9" s="485">
        <v>11079</v>
      </c>
      <c r="G9" s="485">
        <v>10933</v>
      </c>
      <c r="H9" s="485">
        <v>10446</v>
      </c>
      <c r="I9" s="485">
        <v>10963</v>
      </c>
      <c r="J9" s="485">
        <v>11198</v>
      </c>
      <c r="K9" s="485">
        <v>11617</v>
      </c>
      <c r="L9" s="485">
        <v>13523</v>
      </c>
      <c r="M9" s="485">
        <v>15104</v>
      </c>
      <c r="N9" s="485">
        <v>14099</v>
      </c>
      <c r="O9" s="485">
        <v>13078</v>
      </c>
      <c r="P9" s="485">
        <v>12118</v>
      </c>
      <c r="Q9" s="485">
        <v>11933</v>
      </c>
      <c r="R9" s="485">
        <v>11903</v>
      </c>
      <c r="S9" s="485">
        <v>11650</v>
      </c>
      <c r="T9" s="485">
        <v>11206</v>
      </c>
      <c r="U9" s="485">
        <v>10857</v>
      </c>
      <c r="V9" s="486">
        <v>10511</v>
      </c>
      <c r="W9" s="474">
        <v>10674</v>
      </c>
      <c r="X9" s="474">
        <v>10743</v>
      </c>
      <c r="Y9" s="146">
        <v>9228</v>
      </c>
      <c r="Z9" s="326">
        <v>8142</v>
      </c>
    </row>
    <row r="10" spans="1:30" x14ac:dyDescent="0.2">
      <c r="B10" s="475" t="s">
        <v>309</v>
      </c>
      <c r="C10" s="485">
        <v>7247</v>
      </c>
      <c r="D10" s="485">
        <v>8914</v>
      </c>
      <c r="E10" s="485">
        <v>9004</v>
      </c>
      <c r="F10" s="485">
        <v>9313</v>
      </c>
      <c r="G10" s="485">
        <v>9259</v>
      </c>
      <c r="H10" s="485">
        <v>8264</v>
      </c>
      <c r="I10" s="485">
        <v>8412</v>
      </c>
      <c r="J10" s="485">
        <v>8280</v>
      </c>
      <c r="K10" s="485">
        <v>8390</v>
      </c>
      <c r="L10" s="485">
        <v>9549</v>
      </c>
      <c r="M10" s="485">
        <v>10450</v>
      </c>
      <c r="N10" s="485">
        <v>10025</v>
      </c>
      <c r="O10" s="485">
        <v>9447</v>
      </c>
      <c r="P10" s="485">
        <v>8930</v>
      </c>
      <c r="Q10" s="485">
        <v>8437</v>
      </c>
      <c r="R10" s="485">
        <v>8046</v>
      </c>
      <c r="S10" s="485">
        <v>7790</v>
      </c>
      <c r="T10" s="485">
        <v>7606</v>
      </c>
      <c r="U10" s="485">
        <v>7250</v>
      </c>
      <c r="V10" s="486">
        <v>7476</v>
      </c>
      <c r="W10" s="474">
        <v>7758</v>
      </c>
      <c r="X10" s="474">
        <v>7593</v>
      </c>
      <c r="Y10" s="146">
        <v>6423</v>
      </c>
      <c r="Z10" s="326">
        <v>5859</v>
      </c>
    </row>
    <row r="11" spans="1:30" x14ac:dyDescent="0.2">
      <c r="B11" s="475" t="s">
        <v>308</v>
      </c>
      <c r="C11" s="485">
        <v>6086</v>
      </c>
      <c r="D11" s="485">
        <v>7310</v>
      </c>
      <c r="E11" s="485">
        <v>7196</v>
      </c>
      <c r="F11" s="485">
        <v>7673</v>
      </c>
      <c r="G11" s="485">
        <v>7753</v>
      </c>
      <c r="H11" s="485">
        <v>7273</v>
      </c>
      <c r="I11" s="485">
        <v>7472</v>
      </c>
      <c r="J11" s="485">
        <v>7149</v>
      </c>
      <c r="K11" s="485">
        <v>6956</v>
      </c>
      <c r="L11" s="485">
        <v>7548</v>
      </c>
      <c r="M11" s="485">
        <v>7981</v>
      </c>
      <c r="N11" s="485">
        <v>7759</v>
      </c>
      <c r="O11" s="485">
        <v>7293</v>
      </c>
      <c r="P11" s="485">
        <v>6807</v>
      </c>
      <c r="Q11" s="485">
        <v>6500</v>
      </c>
      <c r="R11" s="485">
        <v>6234</v>
      </c>
      <c r="S11" s="485">
        <v>5929</v>
      </c>
      <c r="T11" s="485">
        <v>5764</v>
      </c>
      <c r="U11" s="485">
        <v>5562</v>
      </c>
      <c r="V11" s="486">
        <v>5456</v>
      </c>
      <c r="W11" s="474">
        <v>5829</v>
      </c>
      <c r="X11" s="474">
        <v>5664</v>
      </c>
      <c r="Y11" s="146">
        <v>4923</v>
      </c>
      <c r="Z11" s="326">
        <v>4845</v>
      </c>
    </row>
    <row r="12" spans="1:30" ht="15.75" customHeight="1" x14ac:dyDescent="0.2">
      <c r="B12" s="475" t="s">
        <v>307</v>
      </c>
      <c r="C12" s="485">
        <v>5722</v>
      </c>
      <c r="D12" s="485">
        <v>6508</v>
      </c>
      <c r="E12" s="485">
        <v>6200</v>
      </c>
      <c r="F12" s="485">
        <v>6460</v>
      </c>
      <c r="G12" s="485">
        <v>6350</v>
      </c>
      <c r="H12" s="485">
        <v>6058</v>
      </c>
      <c r="I12" s="485">
        <v>6166</v>
      </c>
      <c r="J12" s="485">
        <v>6157</v>
      </c>
      <c r="K12" s="485">
        <v>6050</v>
      </c>
      <c r="L12" s="485">
        <v>6812</v>
      </c>
      <c r="M12" s="485">
        <v>7245</v>
      </c>
      <c r="N12" s="485">
        <v>6723</v>
      </c>
      <c r="O12" s="485">
        <v>6109</v>
      </c>
      <c r="P12" s="485">
        <v>5404</v>
      </c>
      <c r="Q12" s="485">
        <v>5123</v>
      </c>
      <c r="R12" s="485">
        <v>5066</v>
      </c>
      <c r="S12" s="485">
        <v>4698</v>
      </c>
      <c r="T12" s="485">
        <v>4552</v>
      </c>
      <c r="U12" s="485">
        <v>4295</v>
      </c>
      <c r="V12" s="486">
        <v>4345</v>
      </c>
      <c r="W12" s="474">
        <v>4635</v>
      </c>
      <c r="X12" s="474">
        <v>4464</v>
      </c>
      <c r="Y12" s="146">
        <v>3822</v>
      </c>
      <c r="Z12" s="326">
        <v>3732</v>
      </c>
    </row>
    <row r="13" spans="1:30" x14ac:dyDescent="0.2">
      <c r="B13" s="475" t="s">
        <v>306</v>
      </c>
      <c r="C13" s="485">
        <v>4430</v>
      </c>
      <c r="D13" s="485">
        <v>5466</v>
      </c>
      <c r="E13" s="485">
        <v>5507</v>
      </c>
      <c r="F13" s="485">
        <v>5736</v>
      </c>
      <c r="G13" s="485">
        <v>5572</v>
      </c>
      <c r="H13" s="485">
        <v>5118</v>
      </c>
      <c r="I13" s="485">
        <v>5269</v>
      </c>
      <c r="J13" s="485">
        <v>5223</v>
      </c>
      <c r="K13" s="485">
        <v>5233</v>
      </c>
      <c r="L13" s="485">
        <v>5909</v>
      </c>
      <c r="M13" s="485">
        <v>6451</v>
      </c>
      <c r="N13" s="485">
        <v>6174</v>
      </c>
      <c r="O13" s="485">
        <v>5589</v>
      </c>
      <c r="P13" s="485">
        <v>4982</v>
      </c>
      <c r="Q13" s="485">
        <v>4528</v>
      </c>
      <c r="R13" s="485">
        <v>4299</v>
      </c>
      <c r="S13" s="485">
        <v>3949</v>
      </c>
      <c r="T13" s="485">
        <v>3621</v>
      </c>
      <c r="U13" s="485">
        <v>3542</v>
      </c>
      <c r="V13" s="486">
        <v>3468</v>
      </c>
      <c r="W13" s="474">
        <v>3588</v>
      </c>
      <c r="X13" s="474">
        <v>3495</v>
      </c>
      <c r="Y13" s="146">
        <v>3018</v>
      </c>
      <c r="Z13" s="326">
        <v>3003</v>
      </c>
    </row>
    <row r="14" spans="1:30" x14ac:dyDescent="0.2">
      <c r="B14" s="475" t="s">
        <v>305</v>
      </c>
      <c r="C14" s="485">
        <v>3395</v>
      </c>
      <c r="D14" s="485">
        <v>4213</v>
      </c>
      <c r="E14" s="485">
        <v>4234</v>
      </c>
      <c r="F14" s="485">
        <v>4416</v>
      </c>
      <c r="G14" s="485">
        <v>4758</v>
      </c>
      <c r="H14" s="485">
        <v>4625</v>
      </c>
      <c r="I14" s="485">
        <v>4875</v>
      </c>
      <c r="J14" s="485">
        <v>4765</v>
      </c>
      <c r="K14" s="485">
        <v>4301</v>
      </c>
      <c r="L14" s="485">
        <v>4871</v>
      </c>
      <c r="M14" s="485">
        <v>5208</v>
      </c>
      <c r="N14" s="485">
        <v>5209</v>
      </c>
      <c r="O14" s="485">
        <v>4743</v>
      </c>
      <c r="P14" s="485">
        <v>4401</v>
      </c>
      <c r="Q14" s="485">
        <v>4070</v>
      </c>
      <c r="R14" s="485">
        <v>3810</v>
      </c>
      <c r="S14" s="485">
        <v>3406</v>
      </c>
      <c r="T14" s="485">
        <v>3088</v>
      </c>
      <c r="U14" s="485">
        <v>2835</v>
      </c>
      <c r="V14" s="486">
        <v>2793</v>
      </c>
      <c r="W14" s="474">
        <v>2877</v>
      </c>
      <c r="X14" s="474">
        <v>2655</v>
      </c>
      <c r="Y14" s="146">
        <v>2361</v>
      </c>
      <c r="Z14" s="326">
        <v>2235</v>
      </c>
    </row>
    <row r="15" spans="1:30" x14ac:dyDescent="0.2">
      <c r="B15" s="475" t="s">
        <v>304</v>
      </c>
      <c r="C15" s="485">
        <v>2516</v>
      </c>
      <c r="D15" s="485">
        <v>3115</v>
      </c>
      <c r="E15" s="485">
        <v>3163</v>
      </c>
      <c r="F15" s="485">
        <v>3374</v>
      </c>
      <c r="G15" s="485">
        <v>3621</v>
      </c>
      <c r="H15" s="485">
        <v>3575</v>
      </c>
      <c r="I15" s="485">
        <v>3854</v>
      </c>
      <c r="J15" s="485">
        <v>4079</v>
      </c>
      <c r="K15" s="485">
        <v>4147</v>
      </c>
      <c r="L15" s="485">
        <v>4391</v>
      </c>
      <c r="M15" s="485">
        <v>4559</v>
      </c>
      <c r="N15" s="485">
        <v>4267</v>
      </c>
      <c r="O15" s="485">
        <v>3965</v>
      </c>
      <c r="P15" s="485">
        <v>3515</v>
      </c>
      <c r="Q15" s="485">
        <v>3388</v>
      </c>
      <c r="R15" s="485">
        <v>3257</v>
      </c>
      <c r="S15" s="485">
        <v>2944</v>
      </c>
      <c r="T15" s="485">
        <v>2773</v>
      </c>
      <c r="U15" s="485">
        <v>2609</v>
      </c>
      <c r="V15" s="486">
        <v>2409</v>
      </c>
      <c r="W15" s="474">
        <v>2304</v>
      </c>
      <c r="X15" s="474">
        <v>2157</v>
      </c>
      <c r="Y15" s="146">
        <v>1710</v>
      </c>
      <c r="Z15" s="326">
        <v>1812</v>
      </c>
    </row>
    <row r="16" spans="1:30" x14ac:dyDescent="0.2">
      <c r="B16" s="475" t="s">
        <v>303</v>
      </c>
      <c r="C16" s="485">
        <v>1665</v>
      </c>
      <c r="D16" s="485">
        <v>2156</v>
      </c>
      <c r="E16" s="485">
        <v>2246</v>
      </c>
      <c r="F16" s="485">
        <v>2456</v>
      </c>
      <c r="G16" s="485">
        <v>2604</v>
      </c>
      <c r="H16" s="485">
        <v>2645</v>
      </c>
      <c r="I16" s="485">
        <v>2977</v>
      </c>
      <c r="J16" s="485">
        <v>2984</v>
      </c>
      <c r="K16" s="485">
        <v>2959</v>
      </c>
      <c r="L16" s="485">
        <v>3347</v>
      </c>
      <c r="M16" s="485">
        <v>3753</v>
      </c>
      <c r="N16" s="485">
        <v>3649</v>
      </c>
      <c r="O16" s="485">
        <v>3424</v>
      </c>
      <c r="P16" s="485">
        <v>2895</v>
      </c>
      <c r="Q16" s="485">
        <v>2664</v>
      </c>
      <c r="R16" s="485">
        <v>2462</v>
      </c>
      <c r="S16" s="485">
        <v>2345</v>
      </c>
      <c r="T16" s="485">
        <v>2089</v>
      </c>
      <c r="U16" s="485">
        <v>1993</v>
      </c>
      <c r="V16" s="486">
        <v>2049</v>
      </c>
      <c r="W16" s="474">
        <v>1953</v>
      </c>
      <c r="X16" s="474">
        <v>1821</v>
      </c>
      <c r="Y16" s="146">
        <v>1443</v>
      </c>
      <c r="Z16" s="326">
        <v>1407</v>
      </c>
    </row>
    <row r="17" spans="2:26" x14ac:dyDescent="0.2">
      <c r="B17" s="475" t="s">
        <v>302</v>
      </c>
      <c r="C17" s="485">
        <v>1074</v>
      </c>
      <c r="D17" s="485">
        <v>1401</v>
      </c>
      <c r="E17" s="485">
        <v>1518</v>
      </c>
      <c r="F17" s="485">
        <v>1575</v>
      </c>
      <c r="G17" s="485">
        <v>1736</v>
      </c>
      <c r="H17" s="485">
        <v>1788</v>
      </c>
      <c r="I17" s="485">
        <v>2125</v>
      </c>
      <c r="J17" s="485">
        <v>2210</v>
      </c>
      <c r="K17" s="485">
        <v>2182</v>
      </c>
      <c r="L17" s="485">
        <v>2430</v>
      </c>
      <c r="M17" s="485">
        <v>2656</v>
      </c>
      <c r="N17" s="485">
        <v>2603</v>
      </c>
      <c r="O17" s="485">
        <v>2417</v>
      </c>
      <c r="P17" s="485">
        <v>2301</v>
      </c>
      <c r="Q17" s="485">
        <v>2140</v>
      </c>
      <c r="R17" s="485">
        <v>1904</v>
      </c>
      <c r="S17" s="485">
        <v>1740</v>
      </c>
      <c r="T17" s="485">
        <v>1559</v>
      </c>
      <c r="U17" s="485">
        <v>1436</v>
      </c>
      <c r="V17" s="486">
        <v>1437</v>
      </c>
      <c r="W17" s="474">
        <v>1410</v>
      </c>
      <c r="X17" s="474">
        <v>1305</v>
      </c>
      <c r="Y17" s="146">
        <v>1113</v>
      </c>
      <c r="Z17" s="326">
        <v>1065</v>
      </c>
    </row>
    <row r="18" spans="2:26" x14ac:dyDescent="0.2">
      <c r="B18" s="475" t="s">
        <v>301</v>
      </c>
      <c r="C18" s="484">
        <v>612</v>
      </c>
      <c r="D18" s="484">
        <v>944</v>
      </c>
      <c r="E18" s="485">
        <v>1045</v>
      </c>
      <c r="F18" s="485">
        <v>1067</v>
      </c>
      <c r="G18" s="485">
        <v>1167</v>
      </c>
      <c r="H18" s="485">
        <v>1244</v>
      </c>
      <c r="I18" s="485">
        <v>1506</v>
      </c>
      <c r="J18" s="485">
        <v>1501</v>
      </c>
      <c r="K18" s="485">
        <v>1569</v>
      </c>
      <c r="L18" s="485">
        <v>1763</v>
      </c>
      <c r="M18" s="485">
        <v>1950</v>
      </c>
      <c r="N18" s="485">
        <v>1787</v>
      </c>
      <c r="O18" s="485">
        <v>1602</v>
      </c>
      <c r="P18" s="485">
        <v>1381</v>
      </c>
      <c r="Q18" s="485">
        <v>1284</v>
      </c>
      <c r="R18" s="485">
        <v>1243</v>
      </c>
      <c r="S18" s="485">
        <v>1159</v>
      </c>
      <c r="T18" s="485">
        <v>1096</v>
      </c>
      <c r="U18" s="485">
        <v>1003</v>
      </c>
      <c r="V18" s="486">
        <v>972</v>
      </c>
      <c r="W18" s="474">
        <v>870</v>
      </c>
      <c r="X18" s="474">
        <v>822</v>
      </c>
      <c r="Y18" s="146">
        <v>702</v>
      </c>
      <c r="Z18" s="326">
        <v>762</v>
      </c>
    </row>
    <row r="19" spans="2:26" ht="14.25" customHeight="1" x14ac:dyDescent="0.2">
      <c r="B19" s="475" t="s">
        <v>300</v>
      </c>
      <c r="C19" s="484">
        <v>371</v>
      </c>
      <c r="D19" s="484">
        <v>568</v>
      </c>
      <c r="E19" s="484">
        <v>641</v>
      </c>
      <c r="F19" s="484">
        <v>679</v>
      </c>
      <c r="G19" s="484">
        <v>759</v>
      </c>
      <c r="H19" s="484">
        <v>910</v>
      </c>
      <c r="I19" s="485">
        <v>1123</v>
      </c>
      <c r="J19" s="485">
        <v>1128</v>
      </c>
      <c r="K19" s="485">
        <v>1164</v>
      </c>
      <c r="L19" s="485">
        <v>1236</v>
      </c>
      <c r="M19" s="485">
        <v>1409</v>
      </c>
      <c r="N19" s="485">
        <v>1296</v>
      </c>
      <c r="O19" s="485">
        <v>1008</v>
      </c>
      <c r="P19" s="484">
        <v>787</v>
      </c>
      <c r="Q19" s="484">
        <v>632</v>
      </c>
      <c r="R19" s="484">
        <v>560</v>
      </c>
      <c r="S19" s="484">
        <v>468</v>
      </c>
      <c r="T19" s="484">
        <v>440</v>
      </c>
      <c r="U19" s="484">
        <v>425</v>
      </c>
      <c r="V19" s="483">
        <v>428</v>
      </c>
      <c r="W19" s="474">
        <v>435</v>
      </c>
      <c r="X19" s="474">
        <v>363</v>
      </c>
      <c r="Y19" s="146">
        <v>315</v>
      </c>
      <c r="Z19" s="326">
        <v>369</v>
      </c>
    </row>
    <row r="20" spans="2:26" x14ac:dyDescent="0.2">
      <c r="B20" s="475" t="s">
        <v>299</v>
      </c>
      <c r="C20" s="484">
        <v>387</v>
      </c>
      <c r="D20" s="484">
        <v>646</v>
      </c>
      <c r="E20" s="484">
        <v>835</v>
      </c>
      <c r="F20" s="484">
        <v>833</v>
      </c>
      <c r="G20" s="484">
        <v>752</v>
      </c>
      <c r="H20" s="484">
        <v>987</v>
      </c>
      <c r="I20" s="485">
        <v>1368</v>
      </c>
      <c r="J20" s="485">
        <v>1487</v>
      </c>
      <c r="K20" s="485">
        <v>1333</v>
      </c>
      <c r="L20" s="485">
        <v>1323</v>
      </c>
      <c r="M20" s="485">
        <v>1427</v>
      </c>
      <c r="N20" s="485">
        <v>1143</v>
      </c>
      <c r="O20" s="484">
        <v>843</v>
      </c>
      <c r="P20" s="484">
        <v>592</v>
      </c>
      <c r="Q20" s="484">
        <v>449</v>
      </c>
      <c r="R20" s="484">
        <v>355</v>
      </c>
      <c r="S20" s="484">
        <v>330</v>
      </c>
      <c r="T20" s="484">
        <v>294</v>
      </c>
      <c r="U20" s="484">
        <v>283</v>
      </c>
      <c r="V20" s="483">
        <v>320</v>
      </c>
      <c r="W20" s="474">
        <v>279</v>
      </c>
      <c r="X20" s="474">
        <v>270</v>
      </c>
      <c r="Y20" s="146">
        <v>228</v>
      </c>
      <c r="Z20" s="326">
        <v>246</v>
      </c>
    </row>
    <row r="21" spans="2:26" ht="15" customHeight="1" x14ac:dyDescent="0.2">
      <c r="B21" s="475" t="s">
        <v>298</v>
      </c>
      <c r="C21" s="484">
        <v>225</v>
      </c>
      <c r="D21" s="484">
        <v>515</v>
      </c>
      <c r="E21" s="484">
        <v>780</v>
      </c>
      <c r="F21" s="484">
        <v>848</v>
      </c>
      <c r="G21" s="484">
        <v>872</v>
      </c>
      <c r="H21" s="485">
        <v>1406</v>
      </c>
      <c r="I21" s="485">
        <v>2195</v>
      </c>
      <c r="J21" s="485">
        <v>2012</v>
      </c>
      <c r="K21" s="485">
        <v>1469</v>
      </c>
      <c r="L21" s="485">
        <v>1210</v>
      </c>
      <c r="M21" s="485">
        <v>1111</v>
      </c>
      <c r="N21" s="484">
        <v>739</v>
      </c>
      <c r="O21" s="484">
        <v>443</v>
      </c>
      <c r="P21" s="484">
        <v>275</v>
      </c>
      <c r="Q21" s="484">
        <v>207</v>
      </c>
      <c r="R21" s="484">
        <v>115</v>
      </c>
      <c r="S21" s="484">
        <v>104</v>
      </c>
      <c r="T21" s="484">
        <v>91</v>
      </c>
      <c r="U21" s="484">
        <v>98</v>
      </c>
      <c r="V21" s="483">
        <v>90</v>
      </c>
      <c r="W21" s="474">
        <v>87</v>
      </c>
      <c r="X21" s="474">
        <v>84</v>
      </c>
      <c r="Y21" s="146">
        <v>93</v>
      </c>
      <c r="Z21" s="326">
        <v>93</v>
      </c>
    </row>
    <row r="22" spans="2:26" ht="13.5" thickBot="1" x14ac:dyDescent="0.25">
      <c r="B22" s="482" t="s">
        <v>53</v>
      </c>
      <c r="C22" s="481">
        <v>128107</v>
      </c>
      <c r="D22" s="481">
        <v>148142</v>
      </c>
      <c r="E22" s="481">
        <v>150526</v>
      </c>
      <c r="F22" s="481">
        <v>156250</v>
      </c>
      <c r="G22" s="481">
        <v>157032</v>
      </c>
      <c r="H22" s="481">
        <v>154411</v>
      </c>
      <c r="I22" s="481">
        <v>167420</v>
      </c>
      <c r="J22" s="481">
        <v>173791</v>
      </c>
      <c r="K22" s="481">
        <v>178533</v>
      </c>
      <c r="L22" s="481">
        <v>198738</v>
      </c>
      <c r="M22" s="481">
        <v>212485</v>
      </c>
      <c r="N22" s="481">
        <v>207330</v>
      </c>
      <c r="O22" s="481">
        <v>201187</v>
      </c>
      <c r="P22" s="481">
        <v>192257</v>
      </c>
      <c r="Q22" s="481">
        <v>186477</v>
      </c>
      <c r="R22" s="481">
        <v>182537</v>
      </c>
      <c r="S22" s="481">
        <v>176938</v>
      </c>
      <c r="T22" s="481">
        <v>170037</v>
      </c>
      <c r="U22" s="481">
        <v>154608</v>
      </c>
      <c r="V22" s="480">
        <v>149229</v>
      </c>
      <c r="W22" s="479">
        <v>148905</v>
      </c>
      <c r="X22" s="479">
        <v>146994</v>
      </c>
      <c r="Y22" s="140">
        <v>129711</v>
      </c>
      <c r="Z22" s="350">
        <v>120918</v>
      </c>
    </row>
    <row r="23" spans="2:26" x14ac:dyDescent="0.2">
      <c r="V23" s="345"/>
    </row>
    <row r="24" spans="2:26" ht="13.5" thickBot="1" x14ac:dyDescent="0.25"/>
    <row r="25" spans="2:26" x14ac:dyDescent="0.2">
      <c r="B25" s="320"/>
      <c r="C25" s="465">
        <v>2006</v>
      </c>
      <c r="D25" s="465">
        <v>2007</v>
      </c>
      <c r="E25" s="465">
        <v>2008</v>
      </c>
      <c r="F25" s="465">
        <v>2009</v>
      </c>
      <c r="G25" s="465">
        <v>2010</v>
      </c>
      <c r="H25" s="465">
        <v>2011</v>
      </c>
      <c r="I25" s="478">
        <v>2012</v>
      </c>
      <c r="J25" s="478">
        <v>2013</v>
      </c>
      <c r="K25" s="478">
        <v>2014</v>
      </c>
      <c r="L25" s="478">
        <v>2015</v>
      </c>
      <c r="M25" s="478">
        <v>2016</v>
      </c>
      <c r="N25" s="478">
        <v>2017</v>
      </c>
      <c r="O25" s="478">
        <v>2018</v>
      </c>
      <c r="P25" s="478">
        <v>2019</v>
      </c>
      <c r="Q25" s="477">
        <v>2020</v>
      </c>
      <c r="R25" s="477">
        <v>2021</v>
      </c>
      <c r="S25" s="476">
        <v>2022</v>
      </c>
    </row>
    <row r="26" spans="2:26" x14ac:dyDescent="0.2">
      <c r="B26" s="475" t="s">
        <v>297</v>
      </c>
      <c r="C26" s="146">
        <v>109115</v>
      </c>
      <c r="D26" s="146">
        <v>115618</v>
      </c>
      <c r="E26" s="146">
        <v>121163</v>
      </c>
      <c r="F26" s="146">
        <v>134826</v>
      </c>
      <c r="G26" s="146">
        <v>143181</v>
      </c>
      <c r="H26" s="146">
        <v>141857</v>
      </c>
      <c r="I26" s="146">
        <v>141226</v>
      </c>
      <c r="J26" s="146">
        <v>137869</v>
      </c>
      <c r="K26" s="146">
        <v>135122</v>
      </c>
      <c r="L26" s="146">
        <v>133283</v>
      </c>
      <c r="M26" s="146">
        <v>130426</v>
      </c>
      <c r="N26" s="146">
        <v>125858</v>
      </c>
      <c r="O26" s="146">
        <v>112420</v>
      </c>
      <c r="P26" s="146">
        <v>107475</v>
      </c>
      <c r="Q26" s="474">
        <v>106212</v>
      </c>
      <c r="R26" s="474">
        <v>105558</v>
      </c>
      <c r="S26" s="145">
        <v>94332</v>
      </c>
    </row>
    <row r="27" spans="2:26" ht="13.5" thickBot="1" x14ac:dyDescent="0.25">
      <c r="B27" s="321" t="s">
        <v>296</v>
      </c>
      <c r="C27" s="458">
        <v>0.65169999999999995</v>
      </c>
      <c r="D27" s="458">
        <v>0.6653</v>
      </c>
      <c r="E27" s="458">
        <v>0.67869999999999997</v>
      </c>
      <c r="F27" s="458">
        <v>0.6784</v>
      </c>
      <c r="G27" s="458">
        <v>0.67379999999999995</v>
      </c>
      <c r="H27" s="458">
        <v>0.68420000000000003</v>
      </c>
      <c r="I27" s="458">
        <v>0.70199999999999996</v>
      </c>
      <c r="J27" s="458">
        <v>0.71709999999999996</v>
      </c>
      <c r="K27" s="458">
        <v>0.72460000000000002</v>
      </c>
      <c r="L27" s="458">
        <v>0.73019999999999996</v>
      </c>
      <c r="M27" s="458">
        <v>0.73709999999999998</v>
      </c>
      <c r="N27" s="458">
        <v>0.74019999999999997</v>
      </c>
      <c r="O27" s="458">
        <v>0.72709999999999997</v>
      </c>
      <c r="P27" s="458">
        <v>0.72019999999999995</v>
      </c>
      <c r="Q27" s="473">
        <v>0.71330000000000005</v>
      </c>
      <c r="R27" s="473">
        <v>0.71809999999999996</v>
      </c>
      <c r="S27" s="472">
        <v>0.72719999999999996</v>
      </c>
    </row>
    <row r="28" spans="2:26" x14ac:dyDescent="0.2">
      <c r="B28" s="2" t="s">
        <v>490</v>
      </c>
    </row>
    <row r="29" spans="2:26" s="704" customFormat="1" x14ac:dyDescent="0.2">
      <c r="B29" s="897" t="s">
        <v>609</v>
      </c>
    </row>
    <row r="30" spans="2:26" x14ac:dyDescent="0.2">
      <c r="B30" s="2" t="s">
        <v>57</v>
      </c>
    </row>
    <row r="31" spans="2:26" x14ac:dyDescent="0.2">
      <c r="B31" s="3" t="s">
        <v>295</v>
      </c>
    </row>
  </sheetData>
  <hyperlinks>
    <hyperlink ref="A2" location="index!A1" display="index" xr:uid="{57B55A7C-B02E-4308-A784-8CAFA1AFAB36}"/>
  </hyperlinks>
  <pageMargins left="0.7" right="0.7" top="0.75" bottom="0.75" header="0.3" footer="0.3"/>
  <pageSetup paperSize="8"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4CECB-8B9E-4559-A3E1-496DC34FFB52}">
  <sheetPr>
    <tabColor rgb="FF92D050"/>
  </sheetPr>
  <dimension ref="A1:R33"/>
  <sheetViews>
    <sheetView workbookViewId="0"/>
  </sheetViews>
  <sheetFormatPr defaultRowHeight="15" x14ac:dyDescent="0.25"/>
  <cols>
    <col min="2" max="2" width="15.42578125" customWidth="1"/>
    <col min="3" max="3" width="21.5703125" customWidth="1"/>
    <col min="14" max="14" width="22.7109375" bestFit="1" customWidth="1"/>
  </cols>
  <sheetData>
    <row r="1" spans="1:18" ht="15.75" x14ac:dyDescent="0.25">
      <c r="A1" s="372" t="s">
        <v>139</v>
      </c>
      <c r="B1" s="1"/>
    </row>
    <row r="2" spans="1:18" x14ac:dyDescent="0.25">
      <c r="B2" s="2" t="s">
        <v>273</v>
      </c>
    </row>
    <row r="3" spans="1:18" ht="15.75" thickBot="1" x14ac:dyDescent="0.3"/>
    <row r="4" spans="1:18" x14ac:dyDescent="0.25">
      <c r="B4" s="939" t="s">
        <v>93</v>
      </c>
      <c r="C4" s="940"/>
      <c r="D4" s="51">
        <v>2022</v>
      </c>
      <c r="E4" s="51">
        <v>2023</v>
      </c>
      <c r="F4" s="937" t="s">
        <v>565</v>
      </c>
      <c r="G4" s="938"/>
      <c r="H4" s="3"/>
    </row>
    <row r="5" spans="1:18" ht="26.25" thickBot="1" x14ac:dyDescent="0.4">
      <c r="B5" s="52"/>
      <c r="C5" s="53"/>
      <c r="D5" s="54"/>
      <c r="E5" s="54"/>
      <c r="F5" s="55" t="s">
        <v>611</v>
      </c>
      <c r="G5" s="56" t="s">
        <v>94</v>
      </c>
      <c r="H5" s="57"/>
    </row>
    <row r="6" spans="1:18" x14ac:dyDescent="0.25">
      <c r="B6" s="58" t="s">
        <v>95</v>
      </c>
      <c r="C6" s="59"/>
      <c r="D6" s="60">
        <v>129711</v>
      </c>
      <c r="E6" s="60">
        <v>120918</v>
      </c>
      <c r="F6" s="61">
        <v>-8793</v>
      </c>
      <c r="G6" s="62">
        <v>-6.7789162060272454E-2</v>
      </c>
      <c r="H6" s="3"/>
      <c r="I6" s="328"/>
      <c r="J6" s="812"/>
    </row>
    <row r="7" spans="1:18" x14ac:dyDescent="0.25">
      <c r="B7" s="63" t="s">
        <v>96</v>
      </c>
      <c r="C7" s="64" t="s">
        <v>97</v>
      </c>
      <c r="D7" s="65">
        <v>82548</v>
      </c>
      <c r="E7" s="65">
        <v>75855</v>
      </c>
      <c r="F7" s="66">
        <v>-6693</v>
      </c>
      <c r="G7" s="67">
        <v>-8.108009885157727E-2</v>
      </c>
      <c r="H7" s="827"/>
      <c r="I7" s="328"/>
      <c r="J7" s="812"/>
    </row>
    <row r="8" spans="1:18" x14ac:dyDescent="0.25">
      <c r="B8" s="68"/>
      <c r="C8" s="69" t="s">
        <v>98</v>
      </c>
      <c r="D8" s="85">
        <v>46200</v>
      </c>
      <c r="E8" s="85">
        <v>43866</v>
      </c>
      <c r="F8" s="66">
        <v>-2334</v>
      </c>
      <c r="G8" s="67">
        <v>-5.051948051948052E-2</v>
      </c>
      <c r="H8" s="827"/>
      <c r="I8" s="328"/>
      <c r="J8" s="812"/>
    </row>
    <row r="9" spans="1:18" x14ac:dyDescent="0.25">
      <c r="B9" s="71"/>
      <c r="C9" s="72" t="s">
        <v>129</v>
      </c>
      <c r="D9" s="73">
        <v>963</v>
      </c>
      <c r="E9" s="73">
        <v>1197</v>
      </c>
      <c r="F9" s="74">
        <v>234</v>
      </c>
      <c r="G9" s="67">
        <v>0.24299065420560748</v>
      </c>
      <c r="H9" s="856"/>
      <c r="I9" s="328"/>
      <c r="J9" s="812"/>
    </row>
    <row r="10" spans="1:18" x14ac:dyDescent="0.25">
      <c r="B10" s="63" t="s">
        <v>99</v>
      </c>
      <c r="C10" s="92" t="s">
        <v>100</v>
      </c>
      <c r="D10" s="88">
        <v>25</v>
      </c>
      <c r="E10" s="88">
        <v>26</v>
      </c>
      <c r="F10" s="75"/>
      <c r="G10" s="76"/>
      <c r="H10" s="3"/>
      <c r="I10" s="328"/>
      <c r="J10" s="812"/>
    </row>
    <row r="11" spans="1:18" x14ac:dyDescent="0.25">
      <c r="B11" s="68"/>
      <c r="C11" s="92" t="s">
        <v>101</v>
      </c>
      <c r="D11" s="75">
        <v>22</v>
      </c>
      <c r="E11" s="75">
        <v>22</v>
      </c>
      <c r="F11" s="77"/>
      <c r="G11" s="78"/>
      <c r="H11" s="3"/>
      <c r="I11" s="328"/>
      <c r="J11" s="812"/>
    </row>
    <row r="12" spans="1:18" x14ac:dyDescent="0.25">
      <c r="B12" s="68"/>
      <c r="C12" s="103" t="s">
        <v>102</v>
      </c>
      <c r="D12" s="79">
        <v>34113</v>
      </c>
      <c r="E12" s="79">
        <v>32460</v>
      </c>
      <c r="F12" s="66">
        <v>-1653</v>
      </c>
      <c r="G12" s="67">
        <v>-4.8456600123120218E-2</v>
      </c>
      <c r="H12" s="3"/>
      <c r="I12" s="328"/>
      <c r="J12" s="812"/>
    </row>
    <row r="13" spans="1:18" x14ac:dyDescent="0.25">
      <c r="B13" s="68"/>
      <c r="C13" s="92" t="s">
        <v>103</v>
      </c>
      <c r="D13" s="80">
        <v>60219</v>
      </c>
      <c r="E13" s="80">
        <v>54885</v>
      </c>
      <c r="F13" s="66">
        <v>-5334</v>
      </c>
      <c r="G13" s="67">
        <v>-8.8576695063019975E-2</v>
      </c>
      <c r="H13" s="3"/>
      <c r="I13" s="328"/>
      <c r="J13" s="812"/>
      <c r="Q13" s="125"/>
      <c r="R13" s="125"/>
    </row>
    <row r="14" spans="1:18" x14ac:dyDescent="0.25">
      <c r="B14" s="68"/>
      <c r="C14" s="92" t="s">
        <v>104</v>
      </c>
      <c r="D14" s="80">
        <v>32928</v>
      </c>
      <c r="E14" s="80">
        <v>31035</v>
      </c>
      <c r="F14" s="66">
        <v>-1893</v>
      </c>
      <c r="G14" s="67">
        <v>-5.7489067055393583E-2</v>
      </c>
      <c r="H14" s="3"/>
      <c r="I14" s="328"/>
      <c r="J14" s="812"/>
      <c r="Q14" s="125"/>
      <c r="R14" s="125"/>
    </row>
    <row r="15" spans="1:18" x14ac:dyDescent="0.25">
      <c r="B15" s="68"/>
      <c r="C15" s="72" t="s">
        <v>105</v>
      </c>
      <c r="D15" s="82">
        <v>2451</v>
      </c>
      <c r="E15" s="82">
        <v>2535</v>
      </c>
      <c r="F15" s="74">
        <v>84</v>
      </c>
      <c r="G15" s="83">
        <v>3.4271725826193387E-2</v>
      </c>
      <c r="H15" s="3"/>
      <c r="I15" s="328"/>
      <c r="J15" s="812"/>
      <c r="Q15" s="125"/>
      <c r="R15" s="125"/>
    </row>
    <row r="16" spans="1:18" x14ac:dyDescent="0.25">
      <c r="B16" s="68"/>
      <c r="C16" s="103" t="s">
        <v>106</v>
      </c>
      <c r="D16" s="84">
        <v>26.3</v>
      </c>
      <c r="E16" s="84">
        <v>26.845304552785013</v>
      </c>
      <c r="F16" s="85"/>
      <c r="G16" s="86"/>
      <c r="H16" s="87"/>
      <c r="I16" s="813"/>
      <c r="J16" s="813"/>
      <c r="Q16" s="125"/>
      <c r="R16" s="125"/>
    </row>
    <row r="17" spans="2:18" x14ac:dyDescent="0.25">
      <c r="B17" s="68"/>
      <c r="C17" s="92" t="s">
        <v>107</v>
      </c>
      <c r="D17" s="84">
        <v>46.4</v>
      </c>
      <c r="E17" s="84">
        <v>45.391390646321796</v>
      </c>
      <c r="F17" s="85"/>
      <c r="G17" s="86"/>
      <c r="H17" s="3"/>
      <c r="I17" s="813"/>
      <c r="J17" s="813"/>
      <c r="Q17" s="125"/>
      <c r="R17" s="125"/>
    </row>
    <row r="18" spans="2:18" x14ac:dyDescent="0.25">
      <c r="B18" s="68"/>
      <c r="C18" s="92" t="s">
        <v>108</v>
      </c>
      <c r="D18" s="84">
        <v>25.4</v>
      </c>
      <c r="E18" s="84">
        <v>25.66679072075425</v>
      </c>
      <c r="F18" s="85"/>
      <c r="G18" s="86"/>
      <c r="H18" s="3"/>
      <c r="I18" s="813"/>
      <c r="J18" s="813"/>
    </row>
    <row r="19" spans="2:18" x14ac:dyDescent="0.25">
      <c r="B19" s="71"/>
      <c r="C19" s="72" t="s">
        <v>109</v>
      </c>
      <c r="D19" s="84">
        <v>1.9</v>
      </c>
      <c r="E19" s="84">
        <v>2.0965140801389404</v>
      </c>
      <c r="F19" s="85"/>
      <c r="G19" s="86"/>
      <c r="H19" s="3"/>
      <c r="I19" s="813"/>
      <c r="J19" s="813"/>
    </row>
    <row r="20" spans="2:18" x14ac:dyDescent="0.25">
      <c r="B20" s="63" t="s">
        <v>110</v>
      </c>
      <c r="C20" s="103" t="s">
        <v>111</v>
      </c>
      <c r="D20" s="88">
        <v>63.9</v>
      </c>
      <c r="E20" s="89">
        <v>64.221207760631174</v>
      </c>
      <c r="F20" s="90"/>
      <c r="G20" s="91"/>
      <c r="H20" s="3"/>
      <c r="I20" s="125"/>
    </row>
    <row r="21" spans="2:18" x14ac:dyDescent="0.25">
      <c r="B21" s="68"/>
      <c r="C21" s="92" t="s">
        <v>112</v>
      </c>
      <c r="D21" s="75">
        <v>16.3</v>
      </c>
      <c r="E21" s="94">
        <v>16.377214310524487</v>
      </c>
      <c r="F21" s="93"/>
      <c r="G21" s="86"/>
      <c r="H21" s="3"/>
      <c r="I21" s="125"/>
    </row>
    <row r="22" spans="2:18" x14ac:dyDescent="0.25">
      <c r="B22" s="68"/>
      <c r="C22" s="92" t="s">
        <v>113</v>
      </c>
      <c r="D22" s="75">
        <v>9.1</v>
      </c>
      <c r="E22" s="94">
        <v>9.0185084106584625</v>
      </c>
      <c r="F22" s="93"/>
      <c r="G22" s="86"/>
      <c r="H22" s="3"/>
      <c r="I22" s="125"/>
    </row>
    <row r="23" spans="2:18" x14ac:dyDescent="0.25">
      <c r="B23" s="68"/>
      <c r="C23" s="92" t="s">
        <v>114</v>
      </c>
      <c r="D23" s="94">
        <v>17</v>
      </c>
      <c r="E23" s="94">
        <v>18.10648538679105</v>
      </c>
      <c r="F23" s="93"/>
      <c r="G23" s="86"/>
      <c r="H23" s="3"/>
      <c r="I23" s="125"/>
    </row>
    <row r="24" spans="2:18" ht="15.75" thickBot="1" x14ac:dyDescent="0.3">
      <c r="B24" s="95"/>
      <c r="C24" s="96" t="s">
        <v>115</v>
      </c>
      <c r="D24" s="105">
        <v>4.5999999999999996</v>
      </c>
      <c r="E24" s="97">
        <v>4.6767230685257779</v>
      </c>
      <c r="F24" s="98"/>
      <c r="G24" s="99"/>
      <c r="H24" s="3"/>
      <c r="I24" s="125"/>
    </row>
    <row r="25" spans="2:18" x14ac:dyDescent="0.25">
      <c r="B25" s="2" t="s">
        <v>490</v>
      </c>
      <c r="C25" s="3"/>
      <c r="D25" s="100"/>
      <c r="E25" s="104"/>
      <c r="F25" s="3"/>
      <c r="G25" s="101"/>
      <c r="H25" s="3"/>
    </row>
    <row r="26" spans="2:18" s="444" customFormat="1" x14ac:dyDescent="0.25">
      <c r="B26" s="903" t="s">
        <v>610</v>
      </c>
      <c r="C26" s="704"/>
      <c r="D26" s="904"/>
      <c r="E26" s="904"/>
      <c r="F26" s="704"/>
      <c r="G26" s="101"/>
      <c r="H26" s="704"/>
    </row>
    <row r="27" spans="2:18" x14ac:dyDescent="0.25">
      <c r="B27" s="2" t="s">
        <v>57</v>
      </c>
      <c r="C27" s="3"/>
      <c r="D27" s="70"/>
      <c r="E27" s="70"/>
      <c r="F27" s="70"/>
      <c r="G27" s="101"/>
      <c r="H27" s="3"/>
    </row>
    <row r="28" spans="2:18" x14ac:dyDescent="0.25">
      <c r="B28" s="3" t="s">
        <v>116</v>
      </c>
      <c r="C28" s="3"/>
      <c r="D28" s="70"/>
      <c r="E28" s="70"/>
      <c r="F28" s="70"/>
      <c r="G28" s="101"/>
      <c r="H28" s="3"/>
    </row>
    <row r="29" spans="2:18" x14ac:dyDescent="0.25">
      <c r="B29" s="3" t="s">
        <v>117</v>
      </c>
      <c r="C29" s="3"/>
      <c r="D29" s="70"/>
      <c r="E29" s="70"/>
      <c r="F29" s="70"/>
      <c r="G29" s="101"/>
      <c r="H29" s="3"/>
    </row>
    <row r="30" spans="2:18" x14ac:dyDescent="0.25">
      <c r="B30" s="3" t="s">
        <v>118</v>
      </c>
      <c r="C30" s="3"/>
      <c r="D30" s="70"/>
      <c r="E30" s="70"/>
      <c r="F30" s="70"/>
      <c r="G30" s="101"/>
      <c r="H30" s="3"/>
    </row>
    <row r="31" spans="2:18" x14ac:dyDescent="0.25">
      <c r="B31" s="3" t="s">
        <v>119</v>
      </c>
      <c r="C31" s="3"/>
      <c r="D31" s="70"/>
      <c r="E31" s="70"/>
      <c r="F31" s="70"/>
      <c r="G31" s="101"/>
      <c r="H31" s="3"/>
    </row>
    <row r="32" spans="2:18" x14ac:dyDescent="0.25">
      <c r="B32" s="102" t="s">
        <v>499</v>
      </c>
      <c r="C32" s="3"/>
      <c r="D32" s="70"/>
      <c r="E32" s="70"/>
      <c r="F32" s="70"/>
      <c r="G32" s="101"/>
      <c r="H32" s="3"/>
    </row>
    <row r="33" spans="2:8" x14ac:dyDescent="0.25">
      <c r="B33" s="102" t="s">
        <v>541</v>
      </c>
      <c r="C33" s="3"/>
      <c r="D33" s="70"/>
      <c r="E33" s="70"/>
      <c r="F33" s="70"/>
      <c r="G33" s="101"/>
      <c r="H33" s="3"/>
    </row>
  </sheetData>
  <mergeCells count="2">
    <mergeCell ref="F4:G4"/>
    <mergeCell ref="B4:C4"/>
  </mergeCells>
  <hyperlinks>
    <hyperlink ref="A1" location="index!A1" display="index" xr:uid="{4CAA352D-FC07-4BCD-A7B1-4CAA32DE63C3}"/>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57B6A-D883-4E06-9F39-E6F552730336}">
  <sheetPr>
    <tabColor rgb="FF92D050"/>
  </sheetPr>
  <dimension ref="A1:G37"/>
  <sheetViews>
    <sheetView workbookViewId="0"/>
  </sheetViews>
  <sheetFormatPr defaultRowHeight="15" x14ac:dyDescent="0.25"/>
  <cols>
    <col min="2" max="2" width="13" customWidth="1"/>
    <col min="3" max="3" width="22.140625" customWidth="1"/>
  </cols>
  <sheetData>
    <row r="1" spans="1:7" x14ac:dyDescent="0.25">
      <c r="A1" s="154" t="s">
        <v>144</v>
      </c>
      <c r="B1" s="3"/>
    </row>
    <row r="2" spans="1:7" x14ac:dyDescent="0.25">
      <c r="A2" s="372" t="s">
        <v>139</v>
      </c>
      <c r="B2" s="2" t="s">
        <v>274</v>
      </c>
    </row>
    <row r="3" spans="1:7" ht="15.75" thickBot="1" x14ac:dyDescent="0.3"/>
    <row r="4" spans="1:7" x14ac:dyDescent="0.25">
      <c r="B4" s="106" t="s">
        <v>120</v>
      </c>
      <c r="C4" s="107"/>
      <c r="D4" s="941">
        <v>2022</v>
      </c>
      <c r="E4" s="941">
        <v>2023</v>
      </c>
      <c r="F4" s="937" t="s">
        <v>565</v>
      </c>
      <c r="G4" s="938"/>
    </row>
    <row r="5" spans="1:7" ht="15.75" thickBot="1" x14ac:dyDescent="0.3">
      <c r="B5" s="108"/>
      <c r="C5" s="109"/>
      <c r="D5" s="942"/>
      <c r="E5" s="942"/>
      <c r="F5" s="55" t="s">
        <v>611</v>
      </c>
      <c r="G5" s="56" t="s">
        <v>94</v>
      </c>
    </row>
    <row r="6" spans="1:7" x14ac:dyDescent="0.25">
      <c r="B6" s="110" t="s">
        <v>95</v>
      </c>
      <c r="C6" s="59"/>
      <c r="D6" s="111">
        <v>28131</v>
      </c>
      <c r="E6" s="111">
        <v>27879</v>
      </c>
      <c r="F6" s="61">
        <v>-252</v>
      </c>
      <c r="G6" s="62">
        <v>-8.9580889410259146E-3</v>
      </c>
    </row>
    <row r="7" spans="1:7" x14ac:dyDescent="0.25">
      <c r="B7" s="63" t="s">
        <v>96</v>
      </c>
      <c r="C7" s="112" t="s">
        <v>97</v>
      </c>
      <c r="D7" s="113">
        <v>17031</v>
      </c>
      <c r="E7" s="113">
        <v>16233</v>
      </c>
      <c r="F7" s="66">
        <v>-798</v>
      </c>
      <c r="G7" s="67">
        <v>-4.6855733662145502E-2</v>
      </c>
    </row>
    <row r="8" spans="1:7" x14ac:dyDescent="0.25">
      <c r="B8" s="68"/>
      <c r="C8" s="69" t="s">
        <v>98</v>
      </c>
      <c r="D8" s="66">
        <v>10785</v>
      </c>
      <c r="E8" s="66">
        <v>11286</v>
      </c>
      <c r="F8" s="66">
        <v>501</v>
      </c>
      <c r="G8" s="67">
        <v>4.6453407510431158E-2</v>
      </c>
    </row>
    <row r="9" spans="1:7" x14ac:dyDescent="0.25">
      <c r="B9" s="68"/>
      <c r="C9" s="69" t="s">
        <v>129</v>
      </c>
      <c r="D9" s="74">
        <v>312</v>
      </c>
      <c r="E9" s="74">
        <v>360</v>
      </c>
      <c r="F9" s="74">
        <v>48</v>
      </c>
      <c r="G9" s="67">
        <v>0.15384615384615385</v>
      </c>
    </row>
    <row r="10" spans="1:7" x14ac:dyDescent="0.25">
      <c r="B10" s="63" t="s">
        <v>99</v>
      </c>
      <c r="C10" s="64" t="s">
        <v>100</v>
      </c>
      <c r="D10" s="114">
        <v>22</v>
      </c>
      <c r="E10" s="114">
        <v>22</v>
      </c>
      <c r="F10" s="75"/>
      <c r="G10" s="76"/>
    </row>
    <row r="11" spans="1:7" x14ac:dyDescent="0.25">
      <c r="B11" s="68"/>
      <c r="C11" s="69" t="s">
        <v>101</v>
      </c>
      <c r="D11" s="115">
        <v>20</v>
      </c>
      <c r="E11" s="115">
        <v>20</v>
      </c>
      <c r="F11" s="77"/>
      <c r="G11" s="78"/>
    </row>
    <row r="12" spans="1:7" x14ac:dyDescent="0.25">
      <c r="B12" s="68"/>
      <c r="C12" s="64" t="s">
        <v>102</v>
      </c>
      <c r="D12" s="113">
        <v>19197</v>
      </c>
      <c r="E12" s="113">
        <v>18975</v>
      </c>
      <c r="F12" s="66">
        <v>-222</v>
      </c>
      <c r="G12" s="67">
        <v>-1.1564306922956713E-2</v>
      </c>
    </row>
    <row r="13" spans="1:7" x14ac:dyDescent="0.25">
      <c r="B13" s="68"/>
      <c r="C13" s="69" t="s">
        <v>103</v>
      </c>
      <c r="D13" s="66">
        <v>5364</v>
      </c>
      <c r="E13" s="66">
        <v>5079</v>
      </c>
      <c r="F13" s="66">
        <v>-285</v>
      </c>
      <c r="G13" s="67">
        <v>-5.3131991051454136E-2</v>
      </c>
    </row>
    <row r="14" spans="1:7" x14ac:dyDescent="0.25">
      <c r="B14" s="68"/>
      <c r="C14" s="69" t="s">
        <v>104</v>
      </c>
      <c r="D14" s="66">
        <v>3180</v>
      </c>
      <c r="E14" s="66">
        <v>3369</v>
      </c>
      <c r="F14" s="66">
        <v>189</v>
      </c>
      <c r="G14" s="67">
        <v>5.9433962264150944E-2</v>
      </c>
    </row>
    <row r="15" spans="1:7" x14ac:dyDescent="0.25">
      <c r="B15" s="68"/>
      <c r="C15" s="81" t="s">
        <v>105</v>
      </c>
      <c r="D15" s="116">
        <v>378</v>
      </c>
      <c r="E15" s="116">
        <v>453</v>
      </c>
      <c r="F15" s="74">
        <v>75</v>
      </c>
      <c r="G15" s="83">
        <v>0.1984126984126984</v>
      </c>
    </row>
    <row r="16" spans="1:7" x14ac:dyDescent="0.25">
      <c r="B16" s="68"/>
      <c r="C16" s="64" t="s">
        <v>106</v>
      </c>
      <c r="D16" s="84">
        <v>68.2</v>
      </c>
      <c r="E16" s="84">
        <v>68.069306930693074</v>
      </c>
      <c r="F16" s="117"/>
      <c r="G16" s="118"/>
    </row>
    <row r="17" spans="2:7" x14ac:dyDescent="0.25">
      <c r="B17" s="68"/>
      <c r="C17" s="69" t="s">
        <v>107</v>
      </c>
      <c r="D17" s="84">
        <v>19.100000000000001</v>
      </c>
      <c r="E17" s="84">
        <v>18.219974171330175</v>
      </c>
      <c r="F17" s="117"/>
      <c r="G17" s="119"/>
    </row>
    <row r="18" spans="2:7" x14ac:dyDescent="0.25">
      <c r="B18" s="68"/>
      <c r="C18" s="69" t="s">
        <v>108</v>
      </c>
      <c r="D18" s="84">
        <v>11.3</v>
      </c>
      <c r="E18" s="84">
        <v>12.085665088247955</v>
      </c>
      <c r="F18" s="117"/>
      <c r="G18" s="119"/>
    </row>
    <row r="19" spans="2:7" x14ac:dyDescent="0.25">
      <c r="B19" s="71"/>
      <c r="C19" s="81" t="s">
        <v>109</v>
      </c>
      <c r="D19" s="84">
        <v>1.3</v>
      </c>
      <c r="E19" s="84">
        <v>1.625053809728799</v>
      </c>
      <c r="F19" s="117"/>
      <c r="G19" s="119"/>
    </row>
    <row r="20" spans="2:7" x14ac:dyDescent="0.25">
      <c r="B20" s="63" t="s">
        <v>110</v>
      </c>
      <c r="C20" s="103" t="s">
        <v>111</v>
      </c>
      <c r="D20" s="89">
        <v>65.099999999999994</v>
      </c>
      <c r="E20" s="89">
        <v>63.800710211987514</v>
      </c>
      <c r="F20" s="120"/>
      <c r="G20" s="121"/>
    </row>
    <row r="21" spans="2:7" x14ac:dyDescent="0.25">
      <c r="B21" s="68"/>
      <c r="C21" s="92" t="s">
        <v>112</v>
      </c>
      <c r="D21" s="94">
        <v>15.3</v>
      </c>
      <c r="E21" s="94">
        <v>14.860647799418917</v>
      </c>
      <c r="F21" s="122"/>
      <c r="G21" s="119"/>
    </row>
    <row r="22" spans="2:7" x14ac:dyDescent="0.25">
      <c r="B22" s="68"/>
      <c r="C22" s="92" t="s">
        <v>121</v>
      </c>
      <c r="D22" s="94">
        <v>8.4</v>
      </c>
      <c r="E22" s="94">
        <v>8.6086301517271071</v>
      </c>
      <c r="F22" s="122"/>
      <c r="G22" s="119"/>
    </row>
    <row r="23" spans="2:7" x14ac:dyDescent="0.25">
      <c r="B23" s="68"/>
      <c r="C23" s="92" t="s">
        <v>114</v>
      </c>
      <c r="D23" s="94">
        <v>19.5</v>
      </c>
      <c r="E23" s="94">
        <v>21.241794899386637</v>
      </c>
      <c r="F23" s="122"/>
      <c r="G23" s="119"/>
    </row>
    <row r="24" spans="2:7" ht="15.75" thickBot="1" x14ac:dyDescent="0.3">
      <c r="B24" s="95"/>
      <c r="C24" s="96" t="s">
        <v>115</v>
      </c>
      <c r="D24" s="97">
        <v>4.7</v>
      </c>
      <c r="E24" s="97">
        <v>4.5840955557946845</v>
      </c>
      <c r="F24" s="123"/>
      <c r="G24" s="124"/>
    </row>
    <row r="25" spans="2:7" x14ac:dyDescent="0.25">
      <c r="B25" s="2" t="s">
        <v>490</v>
      </c>
      <c r="C25" s="3"/>
      <c r="D25" s="3"/>
      <c r="E25" s="3"/>
      <c r="F25" s="3"/>
      <c r="G25" s="3"/>
    </row>
    <row r="26" spans="2:7" s="444" customFormat="1" x14ac:dyDescent="0.25">
      <c r="B26" s="897" t="s">
        <v>612</v>
      </c>
      <c r="C26" s="704"/>
      <c r="D26" s="704"/>
      <c r="E26" s="704"/>
      <c r="F26" s="704"/>
      <c r="G26" s="704"/>
    </row>
    <row r="27" spans="2:7" x14ac:dyDescent="0.25">
      <c r="B27" s="2" t="s">
        <v>57</v>
      </c>
      <c r="C27" s="3"/>
      <c r="D27" s="3"/>
      <c r="E27" s="3"/>
      <c r="F27" s="3"/>
      <c r="G27" s="101"/>
    </row>
    <row r="28" spans="2:7" x14ac:dyDescent="0.25">
      <c r="B28" s="3" t="s">
        <v>122</v>
      </c>
      <c r="C28" s="3"/>
      <c r="D28" s="3"/>
      <c r="E28" s="3"/>
      <c r="F28" s="3"/>
      <c r="G28" s="101"/>
    </row>
    <row r="29" spans="2:7" x14ac:dyDescent="0.25">
      <c r="B29" s="3" t="s">
        <v>123</v>
      </c>
      <c r="C29" s="3"/>
      <c r="D29" s="3"/>
      <c r="E29" s="3"/>
      <c r="F29" s="3"/>
      <c r="G29" s="101"/>
    </row>
    <row r="30" spans="2:7" x14ac:dyDescent="0.25">
      <c r="B30" s="3" t="s">
        <v>124</v>
      </c>
      <c r="C30" s="3"/>
      <c r="D30" s="3"/>
      <c r="E30" s="3"/>
      <c r="F30" s="3"/>
      <c r="G30" s="101"/>
    </row>
    <row r="31" spans="2:7" x14ac:dyDescent="0.25">
      <c r="B31" s="3" t="s">
        <v>125</v>
      </c>
      <c r="C31" s="3"/>
      <c r="D31" s="3"/>
      <c r="E31" s="3"/>
      <c r="F31" s="3"/>
      <c r="G31" s="101"/>
    </row>
    <row r="32" spans="2:7" x14ac:dyDescent="0.25">
      <c r="B32" s="102" t="s">
        <v>126</v>
      </c>
      <c r="C32" s="3"/>
      <c r="D32" s="3"/>
      <c r="E32" s="3"/>
      <c r="F32" s="3"/>
      <c r="G32" s="3"/>
    </row>
    <row r="35" spans="5:7" x14ac:dyDescent="0.25">
      <c r="E35" s="3"/>
      <c r="F35" s="3"/>
      <c r="G35" s="70"/>
    </row>
    <row r="36" spans="5:7" x14ac:dyDescent="0.25">
      <c r="E36" s="3"/>
      <c r="F36" s="3"/>
      <c r="G36" s="70"/>
    </row>
    <row r="37" spans="5:7" x14ac:dyDescent="0.25">
      <c r="F37" s="3"/>
      <c r="G37" s="70"/>
    </row>
  </sheetData>
  <mergeCells count="3">
    <mergeCell ref="D4:D5"/>
    <mergeCell ref="E4:E5"/>
    <mergeCell ref="F4:G4"/>
  </mergeCells>
  <hyperlinks>
    <hyperlink ref="A2" location="index!A1" display="index" xr:uid="{97C7235F-0315-4228-835E-975BDE2475D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9AE33-DD19-4BAE-B0D7-5C6E0935BF29}">
  <sheetPr>
    <tabColor rgb="FF92D050"/>
  </sheetPr>
  <dimension ref="A1:Q44"/>
  <sheetViews>
    <sheetView zoomScaleNormal="100" workbookViewId="0"/>
  </sheetViews>
  <sheetFormatPr defaultColWidth="9.140625" defaultRowHeight="12.75" x14ac:dyDescent="0.2"/>
  <cols>
    <col min="1" max="1" width="7.42578125" style="3" customWidth="1"/>
    <col min="2" max="2" width="9.42578125" style="3" customWidth="1"/>
    <col min="3" max="4" width="16.85546875" style="3" customWidth="1"/>
    <col min="5" max="5" width="13.140625" style="3" bestFit="1" customWidth="1"/>
    <col min="6" max="6" width="17.7109375" style="3" customWidth="1"/>
    <col min="7" max="7" width="17" style="3" customWidth="1"/>
    <col min="8" max="8" width="12" style="3" customWidth="1"/>
    <col min="9" max="9" width="8.7109375" style="3" customWidth="1"/>
    <col min="10" max="10" width="10.85546875" style="3" customWidth="1"/>
    <col min="11" max="13" width="7.7109375" style="3" bestFit="1" customWidth="1"/>
    <col min="14" max="14" width="3" style="3" bestFit="1" customWidth="1"/>
    <col min="15" max="17" width="7" style="3" bestFit="1" customWidth="1"/>
    <col min="18" max="16384" width="9.140625" style="3"/>
  </cols>
  <sheetData>
    <row r="1" spans="1:17" x14ac:dyDescent="0.2">
      <c r="A1" s="154" t="s">
        <v>144</v>
      </c>
    </row>
    <row r="2" spans="1:17" ht="15" x14ac:dyDescent="0.25">
      <c r="A2" s="372" t="s">
        <v>139</v>
      </c>
      <c r="B2" s="2" t="s">
        <v>500</v>
      </c>
      <c r="C2" s="2"/>
    </row>
    <row r="3" spans="1:17" ht="13.5" thickBot="1" x14ac:dyDescent="0.25"/>
    <row r="4" spans="1:17" ht="32.450000000000003" customHeight="1" thickBot="1" x14ac:dyDescent="0.25">
      <c r="B4" s="559" t="s">
        <v>355</v>
      </c>
      <c r="C4" s="212" t="s">
        <v>471</v>
      </c>
      <c r="D4" s="211" t="s">
        <v>472</v>
      </c>
      <c r="E4" s="210" t="s">
        <v>473</v>
      </c>
      <c r="F4" s="212" t="s">
        <v>474</v>
      </c>
      <c r="G4" s="211" t="s">
        <v>475</v>
      </c>
      <c r="H4" s="210" t="s">
        <v>476</v>
      </c>
    </row>
    <row r="5" spans="1:17" x14ac:dyDescent="0.2">
      <c r="B5" s="555">
        <v>2023</v>
      </c>
      <c r="C5" s="247">
        <v>174077</v>
      </c>
      <c r="D5" s="146">
        <v>102098</v>
      </c>
      <c r="E5" s="460">
        <f t="shared" ref="E5:E28" si="0">+D5/C5</f>
        <v>0.58651056716280725</v>
      </c>
      <c r="F5" s="247">
        <v>72769</v>
      </c>
      <c r="G5" s="736">
        <v>18820</v>
      </c>
      <c r="H5" s="737">
        <f t="shared" ref="H5:H28" si="1">+G5/F5</f>
        <v>0.25862661298080225</v>
      </c>
      <c r="J5" s="827"/>
      <c r="K5" s="827"/>
    </row>
    <row r="6" spans="1:17" x14ac:dyDescent="0.2">
      <c r="B6" s="555">
        <v>2022</v>
      </c>
      <c r="C6" s="247">
        <v>181925</v>
      </c>
      <c r="D6" s="146">
        <v>109285</v>
      </c>
      <c r="E6" s="460">
        <f t="shared" si="0"/>
        <v>0.60071458018414181</v>
      </c>
      <c r="F6" s="247">
        <v>77431</v>
      </c>
      <c r="G6" s="736">
        <v>20423</v>
      </c>
      <c r="H6" s="737">
        <f t="shared" si="1"/>
        <v>0.26375740982293916</v>
      </c>
      <c r="J6" s="827"/>
      <c r="K6" s="827"/>
    </row>
    <row r="7" spans="1:17" x14ac:dyDescent="0.2">
      <c r="B7" s="555">
        <v>2021</v>
      </c>
      <c r="C7" s="247">
        <v>198252</v>
      </c>
      <c r="D7" s="146">
        <v>125459</v>
      </c>
      <c r="E7" s="460">
        <f t="shared" ref="E7" si="2">+D7/C7</f>
        <v>0.63282589835159297</v>
      </c>
      <c r="F7" s="247">
        <v>77845</v>
      </c>
      <c r="G7" s="736">
        <v>21542</v>
      </c>
      <c r="H7" s="737">
        <f t="shared" ref="H7" si="3">+G7/F7</f>
        <v>0.27672939816301623</v>
      </c>
      <c r="J7" s="827"/>
      <c r="K7" s="827"/>
    </row>
    <row r="8" spans="1:17" x14ac:dyDescent="0.2">
      <c r="B8" s="555">
        <v>2020</v>
      </c>
      <c r="C8" s="247">
        <v>181580</v>
      </c>
      <c r="D8" s="146">
        <v>127583</v>
      </c>
      <c r="E8" s="460">
        <f t="shared" si="0"/>
        <v>0.702626941293094</v>
      </c>
      <c r="F8" s="738">
        <v>70252</v>
      </c>
      <c r="G8" s="736">
        <v>21318</v>
      </c>
      <c r="H8" s="737">
        <f t="shared" si="1"/>
        <v>0.3034504355747879</v>
      </c>
      <c r="J8" s="827"/>
      <c r="K8" s="827"/>
    </row>
    <row r="9" spans="1:17" x14ac:dyDescent="0.2">
      <c r="B9" s="555">
        <v>2019</v>
      </c>
      <c r="C9" s="247">
        <v>185467</v>
      </c>
      <c r="D9" s="146">
        <v>127921</v>
      </c>
      <c r="E9" s="460">
        <f t="shared" si="0"/>
        <v>0.6897237783541007</v>
      </c>
      <c r="F9" s="738">
        <v>64184</v>
      </c>
      <c r="G9" s="518">
        <v>21308</v>
      </c>
      <c r="H9" s="737">
        <f t="shared" si="1"/>
        <v>0.33198304873488721</v>
      </c>
      <c r="J9" s="827"/>
      <c r="K9" s="827"/>
    </row>
    <row r="10" spans="1:17" x14ac:dyDescent="0.2">
      <c r="A10" s="238"/>
      <c r="B10" s="555">
        <v>2018</v>
      </c>
      <c r="C10" s="247">
        <v>186119</v>
      </c>
      <c r="D10" s="146">
        <v>133863</v>
      </c>
      <c r="E10" s="460">
        <f t="shared" si="0"/>
        <v>0.71923339368898398</v>
      </c>
      <c r="F10" s="738">
        <v>62707</v>
      </c>
      <c r="G10" s="518">
        <v>20745</v>
      </c>
      <c r="H10" s="737">
        <f t="shared" si="1"/>
        <v>0.3308243098856587</v>
      </c>
      <c r="J10" s="827"/>
      <c r="K10" s="827"/>
    </row>
    <row r="11" spans="1:17" x14ac:dyDescent="0.2">
      <c r="B11" s="555">
        <v>2017</v>
      </c>
      <c r="C11" s="247">
        <v>182438</v>
      </c>
      <c r="D11" s="146">
        <v>146550</v>
      </c>
      <c r="E11" s="460">
        <f t="shared" si="0"/>
        <v>0.80328659599425556</v>
      </c>
      <c r="F11" s="739">
        <v>64211</v>
      </c>
      <c r="G11" s="518">
        <v>23487</v>
      </c>
      <c r="H11" s="737">
        <f t="shared" si="1"/>
        <v>0.36577844917537494</v>
      </c>
      <c r="J11" s="827"/>
      <c r="K11" s="827"/>
    </row>
    <row r="12" spans="1:17" x14ac:dyDescent="0.2">
      <c r="B12" s="555">
        <v>2016</v>
      </c>
      <c r="C12" s="247">
        <v>188566</v>
      </c>
      <c r="D12" s="146">
        <v>152561</v>
      </c>
      <c r="E12" s="460">
        <f t="shared" si="0"/>
        <v>0.80905889715006951</v>
      </c>
      <c r="F12" s="739">
        <v>65171</v>
      </c>
      <c r="G12" s="518">
        <v>24377</v>
      </c>
      <c r="H12" s="737">
        <f t="shared" si="1"/>
        <v>0.37404673858004328</v>
      </c>
      <c r="J12" s="827"/>
      <c r="K12" s="827"/>
    </row>
    <row r="13" spans="1:17" x14ac:dyDescent="0.2">
      <c r="B13" s="555">
        <v>2015</v>
      </c>
      <c r="C13" s="247">
        <v>191102</v>
      </c>
      <c r="D13" s="146">
        <v>158417</v>
      </c>
      <c r="E13" s="460">
        <f t="shared" si="0"/>
        <v>0.82896568324768971</v>
      </c>
      <c r="F13" s="739">
        <v>64706</v>
      </c>
      <c r="G13" s="518">
        <v>24120</v>
      </c>
      <c r="H13" s="737">
        <f t="shared" si="1"/>
        <v>0.37276295861280251</v>
      </c>
      <c r="J13" s="827"/>
      <c r="K13" s="827"/>
    </row>
    <row r="14" spans="1:17" x14ac:dyDescent="0.2">
      <c r="B14" s="555">
        <v>2014</v>
      </c>
      <c r="C14" s="247">
        <v>194704</v>
      </c>
      <c r="D14" s="146">
        <v>162850</v>
      </c>
      <c r="E14" s="460">
        <f t="shared" si="0"/>
        <v>0.83639781411784042</v>
      </c>
      <c r="F14" s="739">
        <v>62969</v>
      </c>
      <c r="G14" s="518">
        <v>23627</v>
      </c>
      <c r="H14" s="737">
        <f t="shared" si="1"/>
        <v>0.3752163763121536</v>
      </c>
      <c r="J14" s="827"/>
      <c r="K14" s="827"/>
    </row>
    <row r="15" spans="1:17" ht="15" x14ac:dyDescent="0.25">
      <c r="B15" s="555">
        <v>2013</v>
      </c>
      <c r="C15" s="247">
        <v>198543</v>
      </c>
      <c r="D15" s="146">
        <v>167666</v>
      </c>
      <c r="E15" s="460">
        <f t="shared" si="0"/>
        <v>0.84448205174697677</v>
      </c>
      <c r="F15" s="739">
        <v>61919</v>
      </c>
      <c r="G15" s="518">
        <v>24591</v>
      </c>
      <c r="H15" s="737">
        <f t="shared" si="1"/>
        <v>0.39714788675527707</v>
      </c>
      <c r="J15" s="827"/>
      <c r="K15" s="827"/>
      <c r="L15" s="821"/>
      <c r="M15" s="821"/>
      <c r="N15" s="822"/>
      <c r="O15" s="822"/>
      <c r="P15" s="822"/>
      <c r="Q15" s="822"/>
    </row>
    <row r="16" spans="1:17" ht="15" x14ac:dyDescent="0.25">
      <c r="B16" s="555">
        <v>2012</v>
      </c>
      <c r="C16" s="247">
        <v>211135</v>
      </c>
      <c r="D16" s="146">
        <v>174187</v>
      </c>
      <c r="E16" s="460">
        <f t="shared" si="0"/>
        <v>0.82500296019134678</v>
      </c>
      <c r="F16" s="739">
        <v>66053</v>
      </c>
      <c r="G16" s="518">
        <v>27000</v>
      </c>
      <c r="H16" s="737">
        <f t="shared" si="1"/>
        <v>0.40876266028795061</v>
      </c>
      <c r="J16" s="827"/>
      <c r="K16" s="827"/>
      <c r="L16" s="823"/>
      <c r="M16" s="823"/>
      <c r="N16" s="822"/>
      <c r="O16" s="824"/>
      <c r="P16" s="824"/>
      <c r="Q16" s="824"/>
    </row>
    <row r="17" spans="2:17" ht="15" x14ac:dyDescent="0.25">
      <c r="B17" s="555">
        <v>2011</v>
      </c>
      <c r="C17" s="247">
        <v>209665</v>
      </c>
      <c r="D17" s="146">
        <v>173398</v>
      </c>
      <c r="E17" s="460">
        <f t="shared" si="0"/>
        <v>0.82702406219445301</v>
      </c>
      <c r="F17" s="739">
        <v>69189</v>
      </c>
      <c r="G17" s="518">
        <v>33932</v>
      </c>
      <c r="H17" s="737">
        <f t="shared" si="1"/>
        <v>0.49042477850525373</v>
      </c>
      <c r="J17" s="827"/>
      <c r="K17" s="827"/>
      <c r="L17" s="823"/>
      <c r="M17" s="823"/>
      <c r="N17" s="822"/>
      <c r="O17" s="824"/>
      <c r="P17" s="824"/>
      <c r="Q17" s="824"/>
    </row>
    <row r="18" spans="2:17" ht="15" x14ac:dyDescent="0.25">
      <c r="B18" s="555">
        <v>2010</v>
      </c>
      <c r="C18" s="247">
        <v>216482</v>
      </c>
      <c r="D18" s="146">
        <v>176314</v>
      </c>
      <c r="E18" s="460">
        <f t="shared" si="0"/>
        <v>0.81445108600253135</v>
      </c>
      <c r="F18" s="739">
        <v>74689</v>
      </c>
      <c r="G18" s="518">
        <v>36171</v>
      </c>
      <c r="H18" s="737">
        <f t="shared" si="1"/>
        <v>0.48428818165994991</v>
      </c>
      <c r="J18" s="827"/>
      <c r="K18" s="827"/>
      <c r="L18" s="823"/>
      <c r="M18" s="823"/>
      <c r="N18" s="822"/>
      <c r="O18" s="822"/>
      <c r="P18" s="822"/>
      <c r="Q18" s="822"/>
    </row>
    <row r="19" spans="2:17" ht="15" x14ac:dyDescent="0.25">
      <c r="B19" s="555">
        <v>2009</v>
      </c>
      <c r="C19" s="247">
        <v>209867</v>
      </c>
      <c r="D19" s="146">
        <v>163368</v>
      </c>
      <c r="E19" s="460">
        <f t="shared" si="0"/>
        <v>0.77843586652498964</v>
      </c>
      <c r="F19" s="739">
        <v>75315</v>
      </c>
      <c r="G19" s="518">
        <v>35370</v>
      </c>
      <c r="H19" s="737">
        <f t="shared" si="1"/>
        <v>0.469627564230233</v>
      </c>
      <c r="J19" s="827"/>
      <c r="K19" s="827"/>
      <c r="L19" s="823"/>
      <c r="M19" s="823"/>
      <c r="N19" s="822"/>
      <c r="O19" s="822"/>
      <c r="P19" s="822"/>
      <c r="Q19" s="822"/>
    </row>
    <row r="20" spans="2:17" ht="15" x14ac:dyDescent="0.25">
      <c r="B20" s="555">
        <v>2008</v>
      </c>
      <c r="C20" s="247">
        <v>193328</v>
      </c>
      <c r="D20" s="146">
        <v>145491</v>
      </c>
      <c r="E20" s="460">
        <f t="shared" si="0"/>
        <v>0.75256041545973684</v>
      </c>
      <c r="F20" s="739">
        <v>70944</v>
      </c>
      <c r="G20" s="518">
        <v>33042</v>
      </c>
      <c r="H20" s="737">
        <f t="shared" si="1"/>
        <v>0.46574763193504737</v>
      </c>
      <c r="J20" s="827"/>
      <c r="K20" s="827"/>
      <c r="L20" s="823"/>
      <c r="M20" s="823"/>
      <c r="N20" s="822"/>
      <c r="O20" s="822"/>
      <c r="P20" s="822"/>
      <c r="Q20" s="822"/>
    </row>
    <row r="21" spans="2:17" ht="15" x14ac:dyDescent="0.25">
      <c r="B21" s="555">
        <v>2007</v>
      </c>
      <c r="C21" s="247">
        <v>192456</v>
      </c>
      <c r="D21" s="146">
        <v>142031</v>
      </c>
      <c r="E21" s="460">
        <f t="shared" si="0"/>
        <v>0.73799206052292476</v>
      </c>
      <c r="F21" s="739">
        <v>72162</v>
      </c>
      <c r="G21" s="518">
        <v>31760</v>
      </c>
      <c r="H21" s="737">
        <f t="shared" si="1"/>
        <v>0.44012083922285966</v>
      </c>
      <c r="J21" s="827"/>
      <c r="K21" s="827"/>
      <c r="L21" s="823"/>
      <c r="M21" s="823"/>
      <c r="N21" s="822"/>
      <c r="O21" s="822"/>
      <c r="P21" s="822"/>
      <c r="Q21" s="822"/>
    </row>
    <row r="22" spans="2:17" ht="15" x14ac:dyDescent="0.25">
      <c r="B22" s="555">
        <v>2006</v>
      </c>
      <c r="C22" s="247">
        <v>187706</v>
      </c>
      <c r="D22" s="146">
        <v>136483</v>
      </c>
      <c r="E22" s="460">
        <f t="shared" si="0"/>
        <v>0.72711048128456202</v>
      </c>
      <c r="F22" s="739">
        <v>70798</v>
      </c>
      <c r="G22" s="518">
        <v>30937</v>
      </c>
      <c r="H22" s="737">
        <f t="shared" si="1"/>
        <v>0.43697562078024804</v>
      </c>
      <c r="J22" s="827"/>
      <c r="K22" s="827"/>
      <c r="L22" s="823"/>
      <c r="M22" s="823"/>
      <c r="N22" s="822"/>
      <c r="O22" s="822"/>
      <c r="P22" s="822"/>
      <c r="Q22" s="822"/>
    </row>
    <row r="23" spans="2:17" ht="15" x14ac:dyDescent="0.25">
      <c r="B23" s="555">
        <v>2005</v>
      </c>
      <c r="C23" s="247">
        <v>185379</v>
      </c>
      <c r="D23" s="146">
        <v>127055</v>
      </c>
      <c r="E23" s="460">
        <f t="shared" si="0"/>
        <v>0.68537968162521101</v>
      </c>
      <c r="F23" s="739">
        <v>72382</v>
      </c>
      <c r="G23" s="518">
        <v>27356</v>
      </c>
      <c r="H23" s="737">
        <f t="shared" si="1"/>
        <v>0.37793926666850874</v>
      </c>
      <c r="J23" s="827"/>
      <c r="K23" s="827"/>
      <c r="L23" s="825"/>
      <c r="M23" s="825"/>
      <c r="N23" s="822"/>
      <c r="O23" s="822"/>
      <c r="P23" s="822"/>
      <c r="Q23" s="822"/>
    </row>
    <row r="24" spans="2:17" x14ac:dyDescent="0.2">
      <c r="B24" s="555">
        <v>2004</v>
      </c>
      <c r="C24" s="247">
        <v>178601</v>
      </c>
      <c r="D24" s="146">
        <v>131407</v>
      </c>
      <c r="E24" s="460">
        <f t="shared" si="0"/>
        <v>0.73575735858141889</v>
      </c>
      <c r="F24" s="739">
        <v>74805</v>
      </c>
      <c r="G24" s="518">
        <v>25625</v>
      </c>
      <c r="H24" s="737">
        <f t="shared" si="1"/>
        <v>0.34255731568745407</v>
      </c>
      <c r="J24" s="827"/>
      <c r="K24" s="827"/>
    </row>
    <row r="25" spans="2:17" x14ac:dyDescent="0.2">
      <c r="B25" s="555">
        <v>2003</v>
      </c>
      <c r="C25" s="247">
        <v>171994</v>
      </c>
      <c r="D25" s="146">
        <v>133791</v>
      </c>
      <c r="E25" s="460">
        <f t="shared" si="0"/>
        <v>0.77788178657395024</v>
      </c>
      <c r="F25" s="739">
        <v>61422</v>
      </c>
      <c r="G25" s="518">
        <v>22459</v>
      </c>
      <c r="H25" s="737">
        <f t="shared" si="1"/>
        <v>0.36565074403308262</v>
      </c>
      <c r="J25" s="827"/>
      <c r="K25" s="827"/>
    </row>
    <row r="26" spans="2:17" x14ac:dyDescent="0.2">
      <c r="B26" s="555">
        <v>2002</v>
      </c>
      <c r="C26" s="247">
        <v>183735</v>
      </c>
      <c r="D26" s="146">
        <v>133559</v>
      </c>
      <c r="E26" s="460">
        <f t="shared" si="0"/>
        <v>0.72691104035703591</v>
      </c>
      <c r="F26" s="739">
        <v>57128</v>
      </c>
      <c r="G26" s="518">
        <v>16967</v>
      </c>
      <c r="H26" s="737">
        <f t="shared" si="1"/>
        <v>0.29699971992718105</v>
      </c>
      <c r="J26" s="827"/>
      <c r="K26" s="827"/>
    </row>
    <row r="27" spans="2:17" x14ac:dyDescent="0.2">
      <c r="B27" s="555">
        <v>2001</v>
      </c>
      <c r="C27" s="247">
        <v>160387</v>
      </c>
      <c r="D27" s="146">
        <v>129391</v>
      </c>
      <c r="E27" s="460">
        <f t="shared" si="0"/>
        <v>0.80674244171909193</v>
      </c>
      <c r="F27" s="739">
        <v>56962</v>
      </c>
      <c r="G27" s="518">
        <v>18751</v>
      </c>
      <c r="H27" s="737">
        <f t="shared" si="1"/>
        <v>0.329184368526386</v>
      </c>
      <c r="I27" s="137"/>
      <c r="J27" s="827"/>
      <c r="K27" s="827"/>
    </row>
    <row r="28" spans="2:17" ht="13.5" thickBot="1" x14ac:dyDescent="0.25">
      <c r="B28" s="340">
        <v>2000</v>
      </c>
      <c r="C28" s="139">
        <v>145308</v>
      </c>
      <c r="D28" s="140">
        <v>115839</v>
      </c>
      <c r="E28" s="457">
        <f t="shared" si="0"/>
        <v>0.79719630027252453</v>
      </c>
      <c r="F28" s="740">
        <v>48043</v>
      </c>
      <c r="G28" s="741">
        <v>12268</v>
      </c>
      <c r="H28" s="742">
        <f t="shared" si="1"/>
        <v>0.25535457819037111</v>
      </c>
      <c r="J28" s="827"/>
    </row>
    <row r="29" spans="2:17" x14ac:dyDescent="0.2">
      <c r="B29" s="2" t="s">
        <v>489</v>
      </c>
    </row>
    <row r="30" spans="2:17" s="704" customFormat="1" x14ac:dyDescent="0.2">
      <c r="B30" s="897" t="s">
        <v>613</v>
      </c>
    </row>
    <row r="31" spans="2:17" x14ac:dyDescent="0.2">
      <c r="B31" s="2"/>
    </row>
    <row r="32" spans="2:17" x14ac:dyDescent="0.2">
      <c r="D32" s="827"/>
      <c r="F32" s="827"/>
    </row>
    <row r="33" spans="4:6" x14ac:dyDescent="0.2">
      <c r="D33" s="827"/>
      <c r="F33" s="827"/>
    </row>
    <row r="34" spans="4:6" x14ac:dyDescent="0.2">
      <c r="D34" s="827"/>
      <c r="F34" s="827"/>
    </row>
    <row r="35" spans="4:6" x14ac:dyDescent="0.2">
      <c r="D35" s="827"/>
      <c r="F35" s="827"/>
    </row>
    <row r="36" spans="4:6" x14ac:dyDescent="0.2">
      <c r="D36" s="827"/>
      <c r="F36" s="827"/>
    </row>
    <row r="37" spans="4:6" x14ac:dyDescent="0.2">
      <c r="D37" s="827"/>
      <c r="F37" s="827"/>
    </row>
    <row r="38" spans="4:6" x14ac:dyDescent="0.2">
      <c r="D38" s="827"/>
      <c r="F38" s="827"/>
    </row>
    <row r="39" spans="4:6" x14ac:dyDescent="0.2">
      <c r="D39" s="827"/>
      <c r="F39" s="827"/>
    </row>
    <row r="40" spans="4:6" x14ac:dyDescent="0.2">
      <c r="D40" s="827"/>
      <c r="F40" s="827"/>
    </row>
    <row r="41" spans="4:6" x14ac:dyDescent="0.2">
      <c r="D41" s="827"/>
      <c r="F41" s="827"/>
    </row>
    <row r="42" spans="4:6" x14ac:dyDescent="0.2">
      <c r="D42" s="827"/>
      <c r="F42" s="827"/>
    </row>
    <row r="43" spans="4:6" x14ac:dyDescent="0.2">
      <c r="D43" s="827"/>
      <c r="F43" s="827"/>
    </row>
    <row r="44" spans="4:6" x14ac:dyDescent="0.2">
      <c r="D44" s="827"/>
      <c r="F44" s="827"/>
    </row>
  </sheetData>
  <hyperlinks>
    <hyperlink ref="A2" location="index!A1" display="index" xr:uid="{B1412E3D-EFCD-4BBB-B94D-6BE0C9D3992C}"/>
  </hyperlinks>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6821A-65E1-4D4E-9F6B-361FEE079AF5}">
  <sheetPr>
    <tabColor rgb="FF92D050"/>
  </sheetPr>
  <dimension ref="A1:M36"/>
  <sheetViews>
    <sheetView zoomScaleNormal="100" workbookViewId="0"/>
  </sheetViews>
  <sheetFormatPr defaultColWidth="9.140625" defaultRowHeight="12.75" x14ac:dyDescent="0.2"/>
  <cols>
    <col min="1" max="1" width="12.85546875" style="3" customWidth="1"/>
    <col min="2" max="2" width="9.140625" style="3" customWidth="1"/>
    <col min="3" max="3" width="16.7109375" style="3" customWidth="1"/>
    <col min="4" max="4" width="16.85546875" style="3" customWidth="1"/>
    <col min="5" max="5" width="13.140625" style="3" bestFit="1" customWidth="1"/>
    <col min="6" max="6" width="9.140625" style="3"/>
    <col min="7" max="7" width="8.85546875" style="3" bestFit="1" customWidth="1"/>
    <col min="8" max="8" width="8.140625" style="3" bestFit="1" customWidth="1"/>
    <col min="9" max="14" width="21.5703125" style="3" bestFit="1" customWidth="1"/>
    <col min="15" max="16384" width="9.140625" style="3"/>
  </cols>
  <sheetData>
    <row r="1" spans="1:13" x14ac:dyDescent="0.2">
      <c r="A1" s="154" t="s">
        <v>144</v>
      </c>
    </row>
    <row r="2" spans="1:13" ht="15" x14ac:dyDescent="0.25">
      <c r="A2" s="372" t="s">
        <v>139</v>
      </c>
      <c r="B2" s="2" t="s">
        <v>501</v>
      </c>
    </row>
    <row r="3" spans="1:13" ht="13.5" thickBot="1" x14ac:dyDescent="0.25"/>
    <row r="4" spans="1:13" ht="26.25" thickBot="1" x14ac:dyDescent="0.25">
      <c r="B4" s="559" t="s">
        <v>355</v>
      </c>
      <c r="C4" s="212" t="s">
        <v>371</v>
      </c>
      <c r="D4" s="211" t="s">
        <v>370</v>
      </c>
      <c r="E4" s="347" t="s">
        <v>369</v>
      </c>
    </row>
    <row r="5" spans="1:13" x14ac:dyDescent="0.2">
      <c r="B5" s="331">
        <v>2023</v>
      </c>
      <c r="C5" s="826">
        <v>176727</v>
      </c>
      <c r="D5" s="485">
        <v>120918</v>
      </c>
      <c r="E5" s="554">
        <f t="shared" ref="E5:E28" si="0">D5/C5</f>
        <v>0.68420784599976237</v>
      </c>
    </row>
    <row r="6" spans="1:13" x14ac:dyDescent="0.2">
      <c r="B6" s="555">
        <v>2022</v>
      </c>
      <c r="C6" s="814">
        <v>259356</v>
      </c>
      <c r="D6" s="485">
        <v>129708</v>
      </c>
      <c r="E6" s="554">
        <f t="shared" si="0"/>
        <v>0.50011567112386068</v>
      </c>
      <c r="K6" s="757"/>
      <c r="M6" s="70"/>
    </row>
    <row r="7" spans="1:13" x14ac:dyDescent="0.2">
      <c r="B7" s="558">
        <v>2021</v>
      </c>
      <c r="C7" s="815">
        <v>276097</v>
      </c>
      <c r="D7" s="557">
        <v>146994</v>
      </c>
      <c r="E7" s="556">
        <f t="shared" si="0"/>
        <v>0.5323998449820172</v>
      </c>
      <c r="K7" s="757"/>
      <c r="M7" s="70"/>
    </row>
    <row r="8" spans="1:13" x14ac:dyDescent="0.2">
      <c r="B8" s="555">
        <v>2020</v>
      </c>
      <c r="C8" s="815">
        <v>251832</v>
      </c>
      <c r="D8" s="557">
        <v>148905</v>
      </c>
      <c r="E8" s="556">
        <f t="shared" si="0"/>
        <v>0.59128704850852953</v>
      </c>
      <c r="K8" s="757"/>
      <c r="M8" s="70"/>
    </row>
    <row r="9" spans="1:13" x14ac:dyDescent="0.2">
      <c r="A9" s="238"/>
      <c r="B9" s="558">
        <v>2019</v>
      </c>
      <c r="C9" s="815">
        <v>249651</v>
      </c>
      <c r="D9" s="557">
        <v>149229</v>
      </c>
      <c r="E9" s="556">
        <f t="shared" si="0"/>
        <v>0.59775045964165974</v>
      </c>
      <c r="K9" s="757"/>
      <c r="M9" s="70"/>
    </row>
    <row r="10" spans="1:13" x14ac:dyDescent="0.2">
      <c r="B10" s="555">
        <v>2018</v>
      </c>
      <c r="C10" s="814">
        <v>248826</v>
      </c>
      <c r="D10" s="485">
        <v>154608</v>
      </c>
      <c r="E10" s="554">
        <f t="shared" si="0"/>
        <v>0.62134985893757089</v>
      </c>
      <c r="K10" s="757"/>
      <c r="M10" s="70"/>
    </row>
    <row r="11" spans="1:13" x14ac:dyDescent="0.2">
      <c r="B11" s="555">
        <v>2017</v>
      </c>
      <c r="C11" s="814">
        <v>246649</v>
      </c>
      <c r="D11" s="485">
        <v>170037</v>
      </c>
      <c r="E11" s="554">
        <f t="shared" si="0"/>
        <v>0.68938856431609286</v>
      </c>
      <c r="K11" s="757"/>
      <c r="M11" s="70"/>
    </row>
    <row r="12" spans="1:13" x14ac:dyDescent="0.2">
      <c r="B12" s="555">
        <v>2016</v>
      </c>
      <c r="C12" s="814">
        <v>253737</v>
      </c>
      <c r="D12" s="485">
        <v>176938</v>
      </c>
      <c r="E12" s="554">
        <f t="shared" si="0"/>
        <v>0.69732833603297906</v>
      </c>
      <c r="K12" s="757"/>
      <c r="M12" s="70"/>
    </row>
    <row r="13" spans="1:13" x14ac:dyDescent="0.2">
      <c r="B13" s="555">
        <v>2015</v>
      </c>
      <c r="C13" s="814">
        <v>255808</v>
      </c>
      <c r="D13" s="485">
        <v>182537</v>
      </c>
      <c r="E13" s="554">
        <f t="shared" si="0"/>
        <v>0.71357033400050041</v>
      </c>
      <c r="K13" s="757"/>
      <c r="M13" s="70"/>
    </row>
    <row r="14" spans="1:13" x14ac:dyDescent="0.2">
      <c r="B14" s="555">
        <v>2014</v>
      </c>
      <c r="C14" s="814">
        <v>257673</v>
      </c>
      <c r="D14" s="485">
        <v>186477</v>
      </c>
      <c r="E14" s="554">
        <f t="shared" si="0"/>
        <v>0.72369631276850888</v>
      </c>
      <c r="K14" s="757"/>
      <c r="M14" s="70"/>
    </row>
    <row r="15" spans="1:13" x14ac:dyDescent="0.2">
      <c r="B15" s="555">
        <v>2013</v>
      </c>
      <c r="C15" s="814">
        <v>260462</v>
      </c>
      <c r="D15" s="485">
        <v>192257</v>
      </c>
      <c r="E15" s="554">
        <f t="shared" si="0"/>
        <v>0.73813838486996186</v>
      </c>
      <c r="K15" s="757"/>
      <c r="M15" s="70"/>
    </row>
    <row r="16" spans="1:13" x14ac:dyDescent="0.2">
      <c r="B16" s="555">
        <v>2012</v>
      </c>
      <c r="C16" s="814">
        <v>277188</v>
      </c>
      <c r="D16" s="485">
        <v>201187</v>
      </c>
      <c r="E16" s="554">
        <f t="shared" si="0"/>
        <v>0.72581424881307988</v>
      </c>
      <c r="K16" s="757"/>
      <c r="M16" s="70"/>
    </row>
    <row r="17" spans="2:13" x14ac:dyDescent="0.2">
      <c r="B17" s="555">
        <v>2011</v>
      </c>
      <c r="C17" s="814">
        <v>278854</v>
      </c>
      <c r="D17" s="485">
        <v>207330</v>
      </c>
      <c r="E17" s="554">
        <f t="shared" si="0"/>
        <v>0.74350735510338739</v>
      </c>
      <c r="K17" s="757"/>
      <c r="M17" s="70"/>
    </row>
    <row r="18" spans="2:13" x14ac:dyDescent="0.2">
      <c r="B18" s="555">
        <v>2010</v>
      </c>
      <c r="C18" s="814">
        <v>291171</v>
      </c>
      <c r="D18" s="485">
        <v>212485</v>
      </c>
      <c r="E18" s="554">
        <f t="shared" si="0"/>
        <v>0.72976017529218229</v>
      </c>
      <c r="K18" s="757"/>
      <c r="M18" s="70"/>
    </row>
    <row r="19" spans="2:13" x14ac:dyDescent="0.2">
      <c r="B19" s="555">
        <v>2009</v>
      </c>
      <c r="C19" s="814">
        <v>285182</v>
      </c>
      <c r="D19" s="485">
        <v>198738</v>
      </c>
      <c r="E19" s="554">
        <f t="shared" si="0"/>
        <v>0.69688128984297748</v>
      </c>
      <c r="K19" s="757"/>
      <c r="M19" s="70"/>
    </row>
    <row r="20" spans="2:13" x14ac:dyDescent="0.2">
      <c r="B20" s="555">
        <v>2008</v>
      </c>
      <c r="C20" s="814">
        <v>264272</v>
      </c>
      <c r="D20" s="485">
        <v>178533</v>
      </c>
      <c r="E20" s="554">
        <f t="shared" si="0"/>
        <v>0.67556532663316582</v>
      </c>
      <c r="K20" s="757"/>
      <c r="M20" s="70"/>
    </row>
    <row r="21" spans="2:13" x14ac:dyDescent="0.2">
      <c r="B21" s="555">
        <v>2007</v>
      </c>
      <c r="C21" s="814">
        <v>264618</v>
      </c>
      <c r="D21" s="485">
        <v>173791</v>
      </c>
      <c r="E21" s="554">
        <f t="shared" si="0"/>
        <v>0.65676182270291517</v>
      </c>
      <c r="K21" s="757"/>
    </row>
    <row r="22" spans="2:13" x14ac:dyDescent="0.2">
      <c r="B22" s="555">
        <v>2006</v>
      </c>
      <c r="C22" s="814">
        <v>258504</v>
      </c>
      <c r="D22" s="485">
        <v>167420</v>
      </c>
      <c r="E22" s="554">
        <f t="shared" si="0"/>
        <v>0.64764955281156189</v>
      </c>
    </row>
    <row r="23" spans="2:13" x14ac:dyDescent="0.2">
      <c r="B23" s="555">
        <v>2005</v>
      </c>
      <c r="C23" s="814">
        <v>257761</v>
      </c>
      <c r="D23" s="485">
        <v>154411</v>
      </c>
      <c r="E23" s="554">
        <f t="shared" si="0"/>
        <v>0.59904717936382923</v>
      </c>
    </row>
    <row r="24" spans="2:13" x14ac:dyDescent="0.2">
      <c r="B24" s="555">
        <v>2004</v>
      </c>
      <c r="C24" s="814">
        <v>253406</v>
      </c>
      <c r="D24" s="485">
        <v>157032</v>
      </c>
      <c r="E24" s="554">
        <f t="shared" si="0"/>
        <v>0.61968540602827082</v>
      </c>
    </row>
    <row r="25" spans="2:13" x14ac:dyDescent="0.2">
      <c r="B25" s="555">
        <v>2003</v>
      </c>
      <c r="C25" s="814">
        <v>233416</v>
      </c>
      <c r="D25" s="485">
        <v>156250</v>
      </c>
      <c r="E25" s="554">
        <f t="shared" si="0"/>
        <v>0.66940569626760804</v>
      </c>
    </row>
    <row r="26" spans="2:13" x14ac:dyDescent="0.2">
      <c r="B26" s="555">
        <v>2002</v>
      </c>
      <c r="C26" s="814">
        <v>240863</v>
      </c>
      <c r="D26" s="485">
        <v>150526</v>
      </c>
      <c r="E26" s="554">
        <f t="shared" si="0"/>
        <v>0.62494447050813118</v>
      </c>
    </row>
    <row r="27" spans="2:13" x14ac:dyDescent="0.2">
      <c r="B27" s="555">
        <v>2001</v>
      </c>
      <c r="C27" s="814">
        <v>217349</v>
      </c>
      <c r="D27" s="485">
        <v>148142</v>
      </c>
      <c r="E27" s="554">
        <f t="shared" si="0"/>
        <v>0.68158583660380312</v>
      </c>
    </row>
    <row r="28" spans="2:13" ht="13.5" thickBot="1" x14ac:dyDescent="0.25">
      <c r="B28" s="340">
        <v>2000</v>
      </c>
      <c r="C28" s="816">
        <v>193351</v>
      </c>
      <c r="D28" s="481">
        <v>128107</v>
      </c>
      <c r="E28" s="553">
        <f t="shared" si="0"/>
        <v>0.66256186934642181</v>
      </c>
    </row>
    <row r="29" spans="2:13" x14ac:dyDescent="0.2">
      <c r="B29" s="2" t="s">
        <v>489</v>
      </c>
    </row>
    <row r="30" spans="2:13" s="704" customFormat="1" x14ac:dyDescent="0.2">
      <c r="B30" s="897" t="s">
        <v>614</v>
      </c>
    </row>
    <row r="31" spans="2:13" x14ac:dyDescent="0.2">
      <c r="B31" s="2" t="s">
        <v>57</v>
      </c>
    </row>
    <row r="32" spans="2:13" x14ac:dyDescent="0.2">
      <c r="B32" s="3" t="s">
        <v>368</v>
      </c>
    </row>
    <row r="33" spans="2:2" x14ac:dyDescent="0.2">
      <c r="B33" s="102" t="s">
        <v>367</v>
      </c>
    </row>
    <row r="35" spans="2:2" x14ac:dyDescent="0.2">
      <c r="B35" s="238"/>
    </row>
    <row r="36" spans="2:2" x14ac:dyDescent="0.2">
      <c r="B36" s="238"/>
    </row>
  </sheetData>
  <hyperlinks>
    <hyperlink ref="A2" location="index!A1" display="index" xr:uid="{F1FB3824-4B84-4FD3-AB20-297AA5E84968}"/>
  </hyperlinks>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CC58D-8E86-40B3-A195-DDAFFBA4F9E3}">
  <sheetPr>
    <tabColor rgb="FF92D050"/>
    <pageSetUpPr fitToPage="1"/>
  </sheetPr>
  <dimension ref="A1:H30"/>
  <sheetViews>
    <sheetView zoomScaleNormal="100" workbookViewId="0"/>
  </sheetViews>
  <sheetFormatPr defaultColWidth="9.140625" defaultRowHeight="12.75" x14ac:dyDescent="0.2"/>
  <cols>
    <col min="1" max="1" width="8.7109375" style="3" customWidth="1"/>
    <col min="2" max="2" width="7.140625" style="3" customWidth="1"/>
    <col min="3" max="3" width="17.140625" style="3" customWidth="1"/>
    <col min="4" max="4" width="17.28515625" style="3" customWidth="1"/>
    <col min="5" max="5" width="19.42578125" style="3" customWidth="1"/>
    <col min="6" max="6" width="9.140625" style="3"/>
    <col min="7" max="7" width="28.85546875" style="3" customWidth="1"/>
    <col min="8" max="8" width="33.5703125" style="3" customWidth="1"/>
    <col min="9" max="16384" width="9.140625" style="3"/>
  </cols>
  <sheetData>
    <row r="1" spans="1:8" x14ac:dyDescent="0.2">
      <c r="A1" s="154" t="s">
        <v>144</v>
      </c>
    </row>
    <row r="2" spans="1:8" ht="15" x14ac:dyDescent="0.25">
      <c r="A2" s="372" t="s">
        <v>139</v>
      </c>
      <c r="B2" s="2" t="s">
        <v>382</v>
      </c>
      <c r="C2" s="2"/>
    </row>
    <row r="3" spans="1:8" ht="13.5" thickBot="1" x14ac:dyDescent="0.25"/>
    <row r="4" spans="1:8" ht="26.25" thickBot="1" x14ac:dyDescent="0.25">
      <c r="B4" s="585" t="s">
        <v>355</v>
      </c>
      <c r="C4" s="587" t="s">
        <v>383</v>
      </c>
      <c r="D4" s="588" t="s">
        <v>384</v>
      </c>
      <c r="E4" s="586" t="s">
        <v>385</v>
      </c>
    </row>
    <row r="5" spans="1:8" ht="13.5" thickBot="1" x14ac:dyDescent="0.25">
      <c r="B5" s="592">
        <v>2023</v>
      </c>
      <c r="C5" s="591">
        <v>795737763.01999998</v>
      </c>
      <c r="D5" s="589">
        <v>524051278.42000002</v>
      </c>
      <c r="E5" s="590">
        <v>64597147.149999999</v>
      </c>
    </row>
    <row r="6" spans="1:8" s="17" customFormat="1" x14ac:dyDescent="0.2">
      <c r="B6" s="592">
        <v>2022</v>
      </c>
      <c r="C6" s="591">
        <v>802501741</v>
      </c>
      <c r="D6" s="589">
        <v>504397395</v>
      </c>
      <c r="E6" s="590">
        <v>72021979</v>
      </c>
      <c r="G6" s="3"/>
      <c r="H6" s="3"/>
    </row>
    <row r="7" spans="1:8" s="17" customFormat="1" x14ac:dyDescent="0.2">
      <c r="B7" s="576">
        <v>2021</v>
      </c>
      <c r="C7" s="577">
        <v>874331603</v>
      </c>
      <c r="D7" s="578">
        <v>528015445</v>
      </c>
      <c r="E7" s="579">
        <v>87935086</v>
      </c>
      <c r="G7" s="3"/>
      <c r="H7" s="3"/>
    </row>
    <row r="8" spans="1:8" x14ac:dyDescent="0.2">
      <c r="B8" s="576">
        <v>2020</v>
      </c>
      <c r="C8" s="577">
        <v>870618548</v>
      </c>
      <c r="D8" s="578">
        <v>502229689</v>
      </c>
      <c r="E8" s="579">
        <v>178776774</v>
      </c>
    </row>
    <row r="9" spans="1:8" x14ac:dyDescent="0.2">
      <c r="B9" s="576">
        <v>2019</v>
      </c>
      <c r="C9" s="577">
        <v>866133763</v>
      </c>
      <c r="D9" s="578">
        <v>503732911</v>
      </c>
      <c r="E9" s="579">
        <v>93799443</v>
      </c>
    </row>
    <row r="10" spans="1:8" ht="15" customHeight="1" x14ac:dyDescent="0.2">
      <c r="B10" s="576">
        <v>2018</v>
      </c>
      <c r="C10" s="577">
        <v>845089395</v>
      </c>
      <c r="D10" s="578">
        <v>497611692</v>
      </c>
      <c r="E10" s="579">
        <v>100164688</v>
      </c>
    </row>
    <row r="11" spans="1:8" x14ac:dyDescent="0.2">
      <c r="B11" s="576">
        <v>2017</v>
      </c>
      <c r="C11" s="577">
        <v>1039317480</v>
      </c>
      <c r="D11" s="578">
        <v>409671677</v>
      </c>
      <c r="E11" s="579">
        <v>108884300</v>
      </c>
    </row>
    <row r="12" spans="1:8" x14ac:dyDescent="0.2">
      <c r="B12" s="576">
        <v>2016</v>
      </c>
      <c r="C12" s="577">
        <v>1060187209</v>
      </c>
      <c r="D12" s="578">
        <v>417357647</v>
      </c>
      <c r="E12" s="579">
        <v>113909186</v>
      </c>
    </row>
    <row r="13" spans="1:8" x14ac:dyDescent="0.2">
      <c r="B13" s="576">
        <v>2015</v>
      </c>
      <c r="C13" s="577">
        <v>1072996999</v>
      </c>
      <c r="D13" s="578">
        <v>420635872</v>
      </c>
      <c r="E13" s="579">
        <v>118075657</v>
      </c>
    </row>
    <row r="14" spans="1:8" x14ac:dyDescent="0.2">
      <c r="B14" s="576">
        <v>2014</v>
      </c>
      <c r="C14" s="577">
        <v>1052825086</v>
      </c>
      <c r="D14" s="578">
        <v>417261354</v>
      </c>
      <c r="E14" s="579">
        <v>120270874</v>
      </c>
    </row>
    <row r="15" spans="1:8" x14ac:dyDescent="0.2">
      <c r="B15" s="576">
        <v>2013</v>
      </c>
      <c r="C15" s="577">
        <v>1056461915</v>
      </c>
      <c r="D15" s="578">
        <v>408732069</v>
      </c>
      <c r="E15" s="579">
        <v>122112645</v>
      </c>
    </row>
    <row r="16" spans="1:8" x14ac:dyDescent="0.2">
      <c r="B16" s="576">
        <v>2012</v>
      </c>
      <c r="C16" s="577">
        <v>1053553315</v>
      </c>
      <c r="D16" s="578">
        <v>381339813</v>
      </c>
      <c r="E16" s="579">
        <v>126950781</v>
      </c>
    </row>
    <row r="17" spans="2:5" x14ac:dyDescent="0.2">
      <c r="B17" s="576">
        <v>2011</v>
      </c>
      <c r="C17" s="577">
        <v>1054837497</v>
      </c>
      <c r="D17" s="578">
        <v>374626602</v>
      </c>
      <c r="E17" s="579">
        <v>140885415</v>
      </c>
    </row>
    <row r="18" spans="2:5" x14ac:dyDescent="0.2">
      <c r="B18" s="576">
        <v>2010</v>
      </c>
      <c r="C18" s="577">
        <v>1007868200</v>
      </c>
      <c r="D18" s="578">
        <v>389071488</v>
      </c>
      <c r="E18" s="579">
        <v>143280132</v>
      </c>
    </row>
    <row r="19" spans="2:5" x14ac:dyDescent="0.2">
      <c r="B19" s="576">
        <v>2009</v>
      </c>
      <c r="C19" s="577">
        <v>885174215</v>
      </c>
      <c r="D19" s="578">
        <v>370949831</v>
      </c>
      <c r="E19" s="579">
        <v>123356530</v>
      </c>
    </row>
    <row r="20" spans="2:5" x14ac:dyDescent="0.2">
      <c r="B20" s="576">
        <v>2008</v>
      </c>
      <c r="C20" s="577">
        <v>787834735</v>
      </c>
      <c r="D20" s="578">
        <v>344317975</v>
      </c>
      <c r="E20" s="579">
        <v>100356596</v>
      </c>
    </row>
    <row r="21" spans="2:5" x14ac:dyDescent="0.2">
      <c r="B21" s="576">
        <v>2007</v>
      </c>
      <c r="C21" s="577">
        <v>736116062</v>
      </c>
      <c r="D21" s="578">
        <v>337486444</v>
      </c>
      <c r="E21" s="579">
        <v>98226493</v>
      </c>
    </row>
    <row r="22" spans="2:5" x14ac:dyDescent="0.2">
      <c r="B22" s="576">
        <v>2006</v>
      </c>
      <c r="C22" s="577">
        <v>688743663</v>
      </c>
      <c r="D22" s="578">
        <v>311270151</v>
      </c>
      <c r="E22" s="579">
        <v>98388233</v>
      </c>
    </row>
    <row r="23" spans="2:5" x14ac:dyDescent="0.2">
      <c r="B23" s="576">
        <v>2005</v>
      </c>
      <c r="C23" s="577">
        <v>609842253</v>
      </c>
      <c r="D23" s="578">
        <v>282500360</v>
      </c>
      <c r="E23" s="579">
        <v>89415201</v>
      </c>
    </row>
    <row r="24" spans="2:5" x14ac:dyDescent="0.2">
      <c r="B24" s="576">
        <v>2004</v>
      </c>
      <c r="C24" s="577">
        <v>589607800</v>
      </c>
      <c r="D24" s="578">
        <v>292994326</v>
      </c>
      <c r="E24" s="579">
        <v>92390309</v>
      </c>
    </row>
    <row r="25" spans="2:5" x14ac:dyDescent="0.2">
      <c r="B25" s="576">
        <v>2003</v>
      </c>
      <c r="C25" s="577">
        <v>593922339</v>
      </c>
      <c r="D25" s="578">
        <v>297737889</v>
      </c>
      <c r="E25" s="579">
        <v>95143228</v>
      </c>
    </row>
    <row r="26" spans="2:5" x14ac:dyDescent="0.2">
      <c r="B26" s="576">
        <v>2002</v>
      </c>
      <c r="C26" s="577">
        <v>560550975</v>
      </c>
      <c r="D26" s="578">
        <v>281638016</v>
      </c>
      <c r="E26" s="579">
        <v>90810508</v>
      </c>
    </row>
    <row r="27" spans="2:5" x14ac:dyDescent="0.2">
      <c r="B27" s="576">
        <v>2001</v>
      </c>
      <c r="C27" s="577">
        <v>551265300</v>
      </c>
      <c r="D27" s="578">
        <v>268628200</v>
      </c>
      <c r="E27" s="579">
        <v>88177896</v>
      </c>
    </row>
    <row r="28" spans="2:5" ht="13.5" thickBot="1" x14ac:dyDescent="0.25">
      <c r="B28" s="580">
        <v>2000</v>
      </c>
      <c r="C28" s="581">
        <v>468864957</v>
      </c>
      <c r="D28" s="582">
        <v>241736567</v>
      </c>
      <c r="E28" s="583">
        <v>65008000</v>
      </c>
    </row>
    <row r="29" spans="2:5" x14ac:dyDescent="0.2">
      <c r="B29" s="2" t="s">
        <v>490</v>
      </c>
      <c r="E29" s="584"/>
    </row>
    <row r="30" spans="2:5" s="704" customFormat="1" x14ac:dyDescent="0.2">
      <c r="B30" s="905" t="s">
        <v>615</v>
      </c>
      <c r="C30" s="906"/>
      <c r="D30" s="906"/>
      <c r="E30" s="906"/>
    </row>
  </sheetData>
  <hyperlinks>
    <hyperlink ref="A2" location="index!A1" display="index" xr:uid="{886540C7-72AD-4102-A05C-FFEAA1BDA9A4}"/>
  </hyperlinks>
  <pageMargins left="0.7" right="0.7" top="0.75" bottom="0.75" header="0.3" footer="0.3"/>
  <pageSetup paperSize="9" scale="5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BD93A-6F5A-47D1-93B2-A15ADC9743F4}">
  <sheetPr>
    <tabColor rgb="FF92D050"/>
    <pageSetUpPr fitToPage="1"/>
  </sheetPr>
  <dimension ref="A1:S15"/>
  <sheetViews>
    <sheetView zoomScaleNormal="100" workbookViewId="0"/>
  </sheetViews>
  <sheetFormatPr defaultColWidth="9.140625" defaultRowHeight="12.75" x14ac:dyDescent="0.2"/>
  <cols>
    <col min="1" max="1" width="8.28515625" style="3" customWidth="1"/>
    <col min="2" max="2" width="17.42578125" style="3" customWidth="1"/>
    <col min="3" max="9" width="7" style="3" bestFit="1" customWidth="1"/>
    <col min="10" max="10" width="7" style="3" customWidth="1"/>
    <col min="11" max="11" width="7" style="3" bestFit="1" customWidth="1"/>
    <col min="12" max="12" width="6.42578125" style="3" customWidth="1"/>
    <col min="13" max="13" width="7.42578125" style="3" customWidth="1"/>
    <col min="14" max="16" width="7.28515625" style="704" customWidth="1"/>
    <col min="17" max="17" width="9.140625" style="3"/>
    <col min="18" max="18" width="28.85546875" style="3" customWidth="1"/>
    <col min="19" max="19" width="33.5703125" style="3" customWidth="1"/>
    <col min="20" max="16384" width="9.140625" style="3"/>
  </cols>
  <sheetData>
    <row r="1" spans="1:19" x14ac:dyDescent="0.2">
      <c r="A1" s="154" t="s">
        <v>144</v>
      </c>
    </row>
    <row r="2" spans="1:19" ht="15" x14ac:dyDescent="0.25">
      <c r="A2" s="372" t="s">
        <v>139</v>
      </c>
      <c r="B2" s="2" t="s">
        <v>376</v>
      </c>
      <c r="C2" s="2"/>
      <c r="D2" s="2"/>
      <c r="E2" s="2"/>
      <c r="F2" s="2"/>
      <c r="G2" s="2"/>
      <c r="H2" s="2"/>
    </row>
    <row r="3" spans="1:19" ht="13.5" thickBot="1" x14ac:dyDescent="0.25"/>
    <row r="4" spans="1:19" x14ac:dyDescent="0.2">
      <c r="B4" s="943"/>
      <c r="C4" s="571">
        <v>2010</v>
      </c>
      <c r="D4" s="570">
        <v>2011</v>
      </c>
      <c r="E4" s="570">
        <v>2012</v>
      </c>
      <c r="F4" s="570">
        <v>2013</v>
      </c>
      <c r="G4" s="570">
        <v>2014</v>
      </c>
      <c r="H4" s="570">
        <v>2015</v>
      </c>
      <c r="I4" s="570">
        <v>2016</v>
      </c>
      <c r="J4" s="570">
        <v>2017</v>
      </c>
      <c r="K4" s="570">
        <v>2018</v>
      </c>
      <c r="L4" s="570">
        <v>2019</v>
      </c>
      <c r="M4" s="570">
        <v>2020</v>
      </c>
      <c r="N4" s="758">
        <v>2021</v>
      </c>
      <c r="O4" s="758">
        <v>2022</v>
      </c>
      <c r="P4" s="759">
        <v>2023</v>
      </c>
    </row>
    <row r="5" spans="1:19" s="17" customFormat="1" x14ac:dyDescent="0.2">
      <c r="B5" s="944"/>
      <c r="C5" s="945" t="s">
        <v>375</v>
      </c>
      <c r="D5" s="946"/>
      <c r="E5" s="946"/>
      <c r="F5" s="946"/>
      <c r="G5" s="946"/>
      <c r="H5" s="946"/>
      <c r="I5" s="946"/>
      <c r="J5" s="946"/>
      <c r="K5" s="946"/>
      <c r="L5" s="946"/>
      <c r="M5" s="946"/>
      <c r="N5" s="946"/>
      <c r="O5" s="947"/>
      <c r="P5" s="948"/>
      <c r="R5" s="3"/>
      <c r="S5" s="3"/>
    </row>
    <row r="6" spans="1:19" x14ac:dyDescent="0.2">
      <c r="B6" s="159" t="s">
        <v>372</v>
      </c>
      <c r="C6" s="566">
        <v>5076</v>
      </c>
      <c r="D6" s="566">
        <v>5441</v>
      </c>
      <c r="E6" s="566">
        <v>5571</v>
      </c>
      <c r="F6" s="566">
        <v>5850</v>
      </c>
      <c r="G6" s="566">
        <v>6074</v>
      </c>
      <c r="H6" s="566">
        <v>6323</v>
      </c>
      <c r="I6" s="566">
        <v>6453</v>
      </c>
      <c r="J6" s="566">
        <v>6558</v>
      </c>
      <c r="K6" s="566">
        <v>6662</v>
      </c>
      <c r="L6" s="566">
        <v>6853</v>
      </c>
      <c r="M6" s="474">
        <v>7013</v>
      </c>
      <c r="N6" s="760">
        <v>7233</v>
      </c>
      <c r="O6" s="760">
        <v>7378</v>
      </c>
      <c r="P6" s="705">
        <v>7638</v>
      </c>
    </row>
    <row r="7" spans="1:19" x14ac:dyDescent="0.2">
      <c r="B7" s="159" t="s">
        <v>203</v>
      </c>
      <c r="C7" s="566">
        <v>5084</v>
      </c>
      <c r="D7" s="566">
        <v>5422</v>
      </c>
      <c r="E7" s="566">
        <v>5666</v>
      </c>
      <c r="F7" s="566">
        <v>5925</v>
      </c>
      <c r="G7" s="566">
        <v>6189</v>
      </c>
      <c r="H7" s="566">
        <v>6426</v>
      </c>
      <c r="I7" s="566">
        <v>6610</v>
      </c>
      <c r="J7" s="566">
        <v>6758</v>
      </c>
      <c r="K7" s="566">
        <v>6790</v>
      </c>
      <c r="L7" s="566">
        <v>6977</v>
      </c>
      <c r="M7" s="474">
        <v>7186</v>
      </c>
      <c r="N7" s="760">
        <v>7361</v>
      </c>
      <c r="O7" s="760">
        <v>7517</v>
      </c>
      <c r="P7" s="705">
        <v>7751</v>
      </c>
    </row>
    <row r="8" spans="1:19" ht="15" customHeight="1" x14ac:dyDescent="0.2">
      <c r="B8" s="568"/>
      <c r="C8" s="946" t="s">
        <v>374</v>
      </c>
      <c r="D8" s="946"/>
      <c r="E8" s="946"/>
      <c r="F8" s="946"/>
      <c r="G8" s="946"/>
      <c r="H8" s="946"/>
      <c r="I8" s="946"/>
      <c r="J8" s="946"/>
      <c r="K8" s="946"/>
      <c r="L8" s="946"/>
      <c r="M8" s="946"/>
      <c r="N8" s="946"/>
      <c r="O8" s="947"/>
      <c r="P8" s="948"/>
    </row>
    <row r="9" spans="1:19" x14ac:dyDescent="0.2">
      <c r="B9" s="159" t="s">
        <v>372</v>
      </c>
      <c r="C9" s="567">
        <v>3832</v>
      </c>
      <c r="D9" s="566">
        <v>3710</v>
      </c>
      <c r="E9" s="566">
        <v>3774</v>
      </c>
      <c r="F9" s="566">
        <v>3944</v>
      </c>
      <c r="G9" s="566">
        <v>4036</v>
      </c>
      <c r="H9" s="566">
        <v>4179</v>
      </c>
      <c r="I9" s="566">
        <v>4259</v>
      </c>
      <c r="J9" s="566">
        <v>4351</v>
      </c>
      <c r="K9" s="566">
        <v>5513</v>
      </c>
      <c r="L9" s="565">
        <v>5796</v>
      </c>
      <c r="M9" s="474">
        <v>5842</v>
      </c>
      <c r="N9" s="760">
        <v>6107</v>
      </c>
      <c r="O9" s="760">
        <v>6633</v>
      </c>
      <c r="P9" s="705">
        <v>7415</v>
      </c>
    </row>
    <row r="10" spans="1:19" x14ac:dyDescent="0.2">
      <c r="B10" s="159" t="s">
        <v>203</v>
      </c>
      <c r="C10" s="566">
        <v>3851</v>
      </c>
      <c r="D10" s="566">
        <v>3537</v>
      </c>
      <c r="E10" s="566">
        <v>3599</v>
      </c>
      <c r="F10" s="566">
        <v>3800</v>
      </c>
      <c r="G10" s="566">
        <v>3958</v>
      </c>
      <c r="H10" s="566">
        <v>4250</v>
      </c>
      <c r="I10" s="566">
        <v>4460</v>
      </c>
      <c r="J10" s="566">
        <v>4643</v>
      </c>
      <c r="K10" s="566">
        <v>5983</v>
      </c>
      <c r="L10" s="566">
        <v>6460</v>
      </c>
      <c r="M10" s="569">
        <v>6421</v>
      </c>
      <c r="N10" s="761">
        <v>7000</v>
      </c>
      <c r="O10" s="761">
        <v>7600</v>
      </c>
      <c r="P10" s="705">
        <v>8600</v>
      </c>
    </row>
    <row r="11" spans="1:19" x14ac:dyDescent="0.2">
      <c r="B11" s="568"/>
      <c r="C11" s="946" t="s">
        <v>373</v>
      </c>
      <c r="D11" s="946"/>
      <c r="E11" s="946"/>
      <c r="F11" s="946"/>
      <c r="G11" s="946"/>
      <c r="H11" s="946"/>
      <c r="I11" s="946"/>
      <c r="J11" s="946"/>
      <c r="K11" s="946"/>
      <c r="L11" s="946"/>
      <c r="M11" s="946"/>
      <c r="N11" s="946"/>
      <c r="O11" s="947"/>
      <c r="P11" s="948"/>
    </row>
    <row r="12" spans="1:19" x14ac:dyDescent="0.2">
      <c r="B12" s="159" t="s">
        <v>372</v>
      </c>
      <c r="C12" s="567">
        <v>992</v>
      </c>
      <c r="D12" s="566">
        <v>990</v>
      </c>
      <c r="E12" s="566">
        <v>988</v>
      </c>
      <c r="F12" s="566">
        <v>988</v>
      </c>
      <c r="G12" s="566">
        <v>987</v>
      </c>
      <c r="H12" s="566">
        <v>988</v>
      </c>
      <c r="I12" s="566">
        <v>985</v>
      </c>
      <c r="J12" s="566">
        <v>982</v>
      </c>
      <c r="K12" s="566">
        <v>981</v>
      </c>
      <c r="L12" s="565">
        <v>981</v>
      </c>
      <c r="M12" s="474">
        <v>1816</v>
      </c>
      <c r="N12" s="760">
        <v>984</v>
      </c>
      <c r="O12" s="760">
        <v>977</v>
      </c>
      <c r="P12" s="705">
        <v>981</v>
      </c>
    </row>
    <row r="13" spans="1:19" ht="13.5" thickBot="1" x14ac:dyDescent="0.25">
      <c r="B13" s="564" t="s">
        <v>203</v>
      </c>
      <c r="C13" s="563">
        <v>1000</v>
      </c>
      <c r="D13" s="563">
        <v>1000</v>
      </c>
      <c r="E13" s="563">
        <v>1000</v>
      </c>
      <c r="F13" s="563">
        <v>1000</v>
      </c>
      <c r="G13" s="563">
        <v>1000</v>
      </c>
      <c r="H13" s="563">
        <v>1000</v>
      </c>
      <c r="I13" s="563">
        <v>1000</v>
      </c>
      <c r="J13" s="563">
        <v>1000</v>
      </c>
      <c r="K13" s="563">
        <v>1000</v>
      </c>
      <c r="L13" s="562">
        <v>1000</v>
      </c>
      <c r="M13" s="561">
        <v>2000</v>
      </c>
      <c r="N13" s="561">
        <v>1000</v>
      </c>
      <c r="O13" s="561">
        <v>1000</v>
      </c>
      <c r="P13" s="706">
        <v>1000</v>
      </c>
    </row>
    <row r="14" spans="1:19" x14ac:dyDescent="0.2">
      <c r="B14" s="2" t="s">
        <v>490</v>
      </c>
      <c r="M14" s="560"/>
    </row>
    <row r="15" spans="1:19" s="704" customFormat="1" x14ac:dyDescent="0.2">
      <c r="B15" s="897" t="s">
        <v>616</v>
      </c>
    </row>
  </sheetData>
  <mergeCells count="4">
    <mergeCell ref="B4:B5"/>
    <mergeCell ref="C5:P5"/>
    <mergeCell ref="C8:P8"/>
    <mergeCell ref="C11:P11"/>
  </mergeCells>
  <hyperlinks>
    <hyperlink ref="A2" location="index!A1" display="index" xr:uid="{962EC759-AABB-42C9-8437-48797D09DDB4}"/>
  </hyperlinks>
  <pageMargins left="0.7" right="0.7" top="0.75" bottom="0.75" header="0.3" footer="0.3"/>
  <pageSetup paperSize="9" scale="5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2FDB4-B7BF-4495-B6EF-C41929B48915}">
  <sheetPr codeName="Sheet3">
    <tabColor rgb="FF92D050"/>
  </sheetPr>
  <dimension ref="A1:F66"/>
  <sheetViews>
    <sheetView zoomScaleNormal="100" workbookViewId="0"/>
  </sheetViews>
  <sheetFormatPr defaultRowHeight="15" x14ac:dyDescent="0.25"/>
  <cols>
    <col min="2" max="2" width="19.7109375" customWidth="1"/>
    <col min="3" max="3" width="11.28515625" bestFit="1" customWidth="1"/>
    <col min="4" max="4" width="14.42578125" customWidth="1"/>
    <col min="5" max="5" width="14.140625" customWidth="1"/>
    <col min="6" max="6" width="13.7109375" customWidth="1"/>
  </cols>
  <sheetData>
    <row r="1" spans="1:6" x14ac:dyDescent="0.25">
      <c r="A1" s="372" t="s">
        <v>139</v>
      </c>
    </row>
    <row r="2" spans="1:6" x14ac:dyDescent="0.25">
      <c r="B2" s="2" t="s">
        <v>275</v>
      </c>
    </row>
    <row r="3" spans="1:6" ht="15.75" thickBot="1" x14ac:dyDescent="0.3"/>
    <row r="4" spans="1:6" ht="39" x14ac:dyDescent="0.25">
      <c r="B4" s="753">
        <v>2023</v>
      </c>
      <c r="C4" s="754" t="s">
        <v>45</v>
      </c>
      <c r="D4" s="752" t="s">
        <v>46</v>
      </c>
      <c r="E4" s="752" t="s">
        <v>590</v>
      </c>
      <c r="F4" s="751" t="s">
        <v>47</v>
      </c>
    </row>
    <row r="5" spans="1:6" x14ac:dyDescent="0.25">
      <c r="B5" s="949" t="s">
        <v>48</v>
      </c>
      <c r="C5" s="780" t="s">
        <v>49</v>
      </c>
      <c r="D5" s="566">
        <v>73761</v>
      </c>
      <c r="E5" s="781">
        <v>597</v>
      </c>
      <c r="F5" s="782">
        <v>8093.817787418654</v>
      </c>
    </row>
    <row r="6" spans="1:6" x14ac:dyDescent="0.25">
      <c r="B6" s="950"/>
      <c r="C6" s="780" t="s">
        <v>50</v>
      </c>
      <c r="D6" s="79">
        <v>20664</v>
      </c>
      <c r="E6" s="781">
        <v>119.3</v>
      </c>
      <c r="F6" s="782">
        <v>5773.3255903987611</v>
      </c>
    </row>
    <row r="7" spans="1:6" x14ac:dyDescent="0.25">
      <c r="B7" s="950"/>
      <c r="C7" s="780" t="s">
        <v>51</v>
      </c>
      <c r="D7" s="79">
        <v>999</v>
      </c>
      <c r="E7" s="781">
        <v>4.4000000000000004</v>
      </c>
      <c r="F7" s="782">
        <v>4400</v>
      </c>
    </row>
    <row r="8" spans="1:6" x14ac:dyDescent="0.25">
      <c r="B8" s="950"/>
      <c r="C8" s="780" t="s">
        <v>52</v>
      </c>
      <c r="D8" s="79">
        <v>8760</v>
      </c>
      <c r="E8" s="781">
        <v>74.900000000000006</v>
      </c>
      <c r="F8" s="782">
        <v>8552.1808632107804</v>
      </c>
    </row>
    <row r="9" spans="1:6" x14ac:dyDescent="0.25">
      <c r="B9" s="951"/>
      <c r="C9" s="783" t="s">
        <v>53</v>
      </c>
      <c r="D9" s="784">
        <v>104181</v>
      </c>
      <c r="E9" s="785">
        <v>795.6</v>
      </c>
      <c r="F9" s="786">
        <v>7637.6690567377927</v>
      </c>
    </row>
    <row r="10" spans="1:6" x14ac:dyDescent="0.25">
      <c r="B10" s="949" t="s">
        <v>54</v>
      </c>
      <c r="C10" s="64" t="s">
        <v>49</v>
      </c>
      <c r="D10" s="79">
        <v>43602</v>
      </c>
      <c r="E10" s="787">
        <v>42.4</v>
      </c>
      <c r="F10" s="782">
        <v>972.41015526454601</v>
      </c>
    </row>
    <row r="11" spans="1:6" x14ac:dyDescent="0.25">
      <c r="B11" s="950"/>
      <c r="C11" s="780" t="s">
        <v>50</v>
      </c>
      <c r="D11" s="79">
        <v>14418</v>
      </c>
      <c r="E11" s="787">
        <v>14.3</v>
      </c>
      <c r="F11" s="782">
        <v>991.81578582327654</v>
      </c>
    </row>
    <row r="12" spans="1:6" x14ac:dyDescent="0.25">
      <c r="B12" s="950"/>
      <c r="C12" s="780" t="s">
        <v>51</v>
      </c>
      <c r="D12" s="79">
        <v>1398</v>
      </c>
      <c r="E12" s="787">
        <v>1.4</v>
      </c>
      <c r="F12" s="782">
        <v>1002.8653295128939</v>
      </c>
    </row>
    <row r="13" spans="1:6" x14ac:dyDescent="0.25">
      <c r="B13" s="950"/>
      <c r="C13" s="69" t="s">
        <v>52</v>
      </c>
      <c r="D13" s="79">
        <v>6453</v>
      </c>
      <c r="E13" s="787">
        <v>6.5</v>
      </c>
      <c r="F13" s="782">
        <v>1007.2834340616766</v>
      </c>
    </row>
    <row r="14" spans="1:6" x14ac:dyDescent="0.25">
      <c r="B14" s="951"/>
      <c r="C14" s="783" t="s">
        <v>53</v>
      </c>
      <c r="D14" s="784">
        <v>65872</v>
      </c>
      <c r="E14" s="785">
        <v>64.599999999999994</v>
      </c>
      <c r="F14" s="786">
        <v>980.68982268642208</v>
      </c>
    </row>
    <row r="15" spans="1:6" x14ac:dyDescent="0.25">
      <c r="B15" s="949" t="s">
        <v>55</v>
      </c>
      <c r="C15" s="780" t="s">
        <v>49</v>
      </c>
      <c r="D15" s="79">
        <v>53115</v>
      </c>
      <c r="E15" s="781">
        <v>416.69675829383885</v>
      </c>
      <c r="F15" s="782">
        <v>7895.7772464559366</v>
      </c>
    </row>
    <row r="16" spans="1:6" x14ac:dyDescent="0.25">
      <c r="B16" s="950"/>
      <c r="C16" s="780" t="s">
        <v>50</v>
      </c>
      <c r="D16" s="79">
        <v>11196</v>
      </c>
      <c r="E16" s="781">
        <v>70.045592417061613</v>
      </c>
      <c r="F16" s="782">
        <v>6296.8917470525184</v>
      </c>
    </row>
    <row r="17" spans="2:6" x14ac:dyDescent="0.25">
      <c r="B17" s="950"/>
      <c r="C17" s="780" t="s">
        <v>51</v>
      </c>
      <c r="D17" s="79">
        <v>741</v>
      </c>
      <c r="E17" s="781">
        <v>5.0671279620853085</v>
      </c>
      <c r="F17" s="782">
        <v>6882.5910931174085</v>
      </c>
    </row>
    <row r="18" spans="2:6" x14ac:dyDescent="0.25">
      <c r="B18" s="950"/>
      <c r="C18" s="780" t="s">
        <v>52</v>
      </c>
      <c r="D18" s="79">
        <v>5619</v>
      </c>
      <c r="E18" s="781">
        <v>32.290521327014218</v>
      </c>
      <c r="F18" s="782">
        <v>5786.0067651771415</v>
      </c>
    </row>
    <row r="19" spans="2:6" x14ac:dyDescent="0.25">
      <c r="B19" s="951"/>
      <c r="C19" s="783" t="s">
        <v>53</v>
      </c>
      <c r="D19" s="784">
        <v>70672</v>
      </c>
      <c r="E19" s="785">
        <v>524.1</v>
      </c>
      <c r="F19" s="786">
        <v>7415.9497396422921</v>
      </c>
    </row>
    <row r="20" spans="2:6" x14ac:dyDescent="0.25">
      <c r="B20" s="952" t="s">
        <v>56</v>
      </c>
      <c r="C20" s="780" t="s">
        <v>49</v>
      </c>
      <c r="D20" s="79">
        <v>84738</v>
      </c>
      <c r="E20" s="781">
        <v>1056.2821359083375</v>
      </c>
      <c r="F20" s="782">
        <v>12494.837087999622</v>
      </c>
    </row>
    <row r="21" spans="2:6" x14ac:dyDescent="0.25">
      <c r="B21" s="953"/>
      <c r="C21" s="780" t="s">
        <v>50</v>
      </c>
      <c r="D21" s="79">
        <v>23616</v>
      </c>
      <c r="E21" s="781">
        <v>203.61464293435182</v>
      </c>
      <c r="F21" s="782">
        <v>8642.4457994579952</v>
      </c>
    </row>
    <row r="22" spans="2:6" x14ac:dyDescent="0.25">
      <c r="B22" s="953"/>
      <c r="C22" s="780" t="s">
        <v>51</v>
      </c>
      <c r="D22" s="79">
        <v>1770</v>
      </c>
      <c r="E22" s="781">
        <v>10.874079411976654</v>
      </c>
      <c r="F22" s="782">
        <v>6161.6732617297912</v>
      </c>
    </row>
    <row r="23" spans="2:6" x14ac:dyDescent="0.25">
      <c r="B23" s="953"/>
      <c r="C23" s="780" t="s">
        <v>52</v>
      </c>
      <c r="D23" s="79">
        <v>10790</v>
      </c>
      <c r="E23" s="781">
        <v>113.62914174533401</v>
      </c>
      <c r="F23" s="782">
        <v>10554.114158636028</v>
      </c>
    </row>
    <row r="24" spans="2:6" ht="15.75" thickBot="1" x14ac:dyDescent="0.3">
      <c r="B24" s="954"/>
      <c r="C24" s="788" t="s">
        <v>53</v>
      </c>
      <c r="D24" s="789">
        <v>120918</v>
      </c>
      <c r="E24" s="790">
        <v>1384.4</v>
      </c>
      <c r="F24" s="791">
        <v>11449.081195520932</v>
      </c>
    </row>
    <row r="25" spans="2:6" x14ac:dyDescent="0.25">
      <c r="B25" s="2" t="s">
        <v>490</v>
      </c>
    </row>
    <row r="26" spans="2:6" s="444" customFormat="1" x14ac:dyDescent="0.25">
      <c r="B26" s="897" t="s">
        <v>617</v>
      </c>
    </row>
    <row r="27" spans="2:6" x14ac:dyDescent="0.25">
      <c r="B27" s="2" t="s">
        <v>57</v>
      </c>
    </row>
    <row r="28" spans="2:6" x14ac:dyDescent="0.25">
      <c r="B28" s="3" t="s">
        <v>619</v>
      </c>
    </row>
    <row r="29" spans="2:6" x14ac:dyDescent="0.25">
      <c r="B29" s="3" t="s">
        <v>620</v>
      </c>
    </row>
    <row r="30" spans="2:6" s="444" customFormat="1" x14ac:dyDescent="0.25">
      <c r="B30" s="704" t="s">
        <v>621</v>
      </c>
    </row>
    <row r="40" spans="2:6" ht="30" x14ac:dyDescent="0.25">
      <c r="B40" s="820" t="s">
        <v>513</v>
      </c>
      <c r="C40" s="820" t="s">
        <v>514</v>
      </c>
      <c r="D40" s="820" t="s">
        <v>515</v>
      </c>
      <c r="E40" s="820" t="s">
        <v>516</v>
      </c>
      <c r="F40" s="820" t="s">
        <v>517</v>
      </c>
    </row>
    <row r="41" spans="2:6" x14ac:dyDescent="0.25">
      <c r="B41" s="828">
        <v>44592</v>
      </c>
      <c r="C41" s="817">
        <v>2022</v>
      </c>
      <c r="D41" s="817">
        <v>69984871.917480007</v>
      </c>
      <c r="E41" s="817">
        <v>17237406.566670001</v>
      </c>
      <c r="F41" s="817">
        <v>152555.93061000001</v>
      </c>
    </row>
    <row r="42" spans="2:6" x14ac:dyDescent="0.25">
      <c r="B42" s="828">
        <v>44620</v>
      </c>
      <c r="C42" s="817">
        <v>2022</v>
      </c>
      <c r="D42" s="817">
        <v>347053724.24721998</v>
      </c>
      <c r="E42" s="817">
        <v>59978375.483819999</v>
      </c>
      <c r="F42" s="817">
        <v>974457.58927999996</v>
      </c>
    </row>
    <row r="43" spans="2:6" x14ac:dyDescent="0.25">
      <c r="B43" s="828">
        <v>44651</v>
      </c>
      <c r="C43" s="817">
        <v>2022</v>
      </c>
      <c r="D43" s="817">
        <v>137348452.39298999</v>
      </c>
      <c r="E43" s="817">
        <v>22917352.465330001</v>
      </c>
      <c r="F43" s="817">
        <v>2028245.4545199999</v>
      </c>
    </row>
    <row r="44" spans="2:6" x14ac:dyDescent="0.25">
      <c r="B44" s="828">
        <v>44681</v>
      </c>
      <c r="C44" s="817">
        <v>2022</v>
      </c>
      <c r="D44" s="817">
        <v>85736423.217189997</v>
      </c>
      <c r="E44" s="817">
        <v>17041983.795480002</v>
      </c>
      <c r="F44" s="817">
        <v>2343377.0840799999</v>
      </c>
    </row>
    <row r="45" spans="2:6" x14ac:dyDescent="0.25">
      <c r="B45" s="828">
        <v>44712</v>
      </c>
      <c r="C45" s="817">
        <v>2022</v>
      </c>
      <c r="D45" s="817">
        <v>56488206.728100002</v>
      </c>
      <c r="E45" s="817">
        <v>10923387.821799999</v>
      </c>
      <c r="F45" s="817">
        <v>1010031.26455</v>
      </c>
    </row>
    <row r="46" spans="2:6" x14ac:dyDescent="0.25">
      <c r="B46" s="828">
        <v>44742</v>
      </c>
      <c r="C46" s="817">
        <v>2022</v>
      </c>
      <c r="D46" s="817">
        <v>60249082.274510004</v>
      </c>
      <c r="E46" s="817">
        <v>11263921.09479</v>
      </c>
      <c r="F46" s="817">
        <v>1263592.4851599999</v>
      </c>
    </row>
    <row r="47" spans="2:6" x14ac:dyDescent="0.25">
      <c r="B47" s="828">
        <v>44773</v>
      </c>
      <c r="C47" s="817">
        <v>2022</v>
      </c>
      <c r="D47" s="817">
        <v>76801089.212510005</v>
      </c>
      <c r="E47" s="817">
        <v>17019359.4465</v>
      </c>
      <c r="F47" s="817">
        <v>798902.33481999999</v>
      </c>
    </row>
    <row r="48" spans="2:6" x14ac:dyDescent="0.25">
      <c r="B48" s="828">
        <v>44804</v>
      </c>
      <c r="C48" s="817">
        <v>2022</v>
      </c>
      <c r="D48" s="817">
        <v>56780193.353469998</v>
      </c>
      <c r="E48" s="817">
        <v>13813831.113399999</v>
      </c>
      <c r="F48" s="817">
        <v>909978.06906000001</v>
      </c>
    </row>
    <row r="49" spans="2:6" x14ac:dyDescent="0.25">
      <c r="B49" s="828">
        <v>44834</v>
      </c>
      <c r="C49" s="817">
        <v>2022</v>
      </c>
      <c r="D49" s="817">
        <v>48506072.759999998</v>
      </c>
      <c r="E49" s="817">
        <v>9583179.5969999991</v>
      </c>
      <c r="F49" s="817">
        <v>726347.94420000003</v>
      </c>
    </row>
    <row r="50" spans="2:6" x14ac:dyDescent="0.25">
      <c r="B50" s="828">
        <v>44865</v>
      </c>
      <c r="C50" s="817">
        <v>2022</v>
      </c>
      <c r="D50" s="817">
        <v>46113188.784060001</v>
      </c>
      <c r="E50" s="817">
        <v>9460148.1439900007</v>
      </c>
      <c r="F50" s="817">
        <v>679676.73011</v>
      </c>
    </row>
    <row r="51" spans="2:6" x14ac:dyDescent="0.25">
      <c r="B51" s="828">
        <v>44895</v>
      </c>
      <c r="C51" s="817">
        <v>2022</v>
      </c>
      <c r="D51" s="817">
        <v>44126932.960510001</v>
      </c>
      <c r="E51" s="817">
        <v>8711850.6512000002</v>
      </c>
      <c r="F51" s="817">
        <v>631555.78813</v>
      </c>
    </row>
    <row r="52" spans="2:6" x14ac:dyDescent="0.25">
      <c r="B52" s="828">
        <v>44926</v>
      </c>
      <c r="C52" s="817">
        <v>2022</v>
      </c>
      <c r="D52" s="817">
        <v>26626873.280069999</v>
      </c>
      <c r="E52" s="817">
        <v>3018167.0222499999</v>
      </c>
      <c r="F52" s="817">
        <v>197068.27711</v>
      </c>
    </row>
    <row r="53" spans="2:6" x14ac:dyDescent="0.25">
      <c r="B53" s="828"/>
      <c r="C53" s="817"/>
      <c r="D53" s="829">
        <f>SUM(D41:D52)/1000000</f>
        <v>1055.8151111281099</v>
      </c>
      <c r="E53" s="829">
        <f>SUM(E41:E52)/1000000</f>
        <v>200.96896320223001</v>
      </c>
      <c r="F53" s="829">
        <f>SUM(F41:F52)/1000000</f>
        <v>11.715788951629998</v>
      </c>
    </row>
    <row r="54" spans="2:6" x14ac:dyDescent="0.25">
      <c r="B54" s="828">
        <v>44957</v>
      </c>
      <c r="C54" s="817">
        <v>2023</v>
      </c>
      <c r="D54" s="817">
        <v>56395398.910870001</v>
      </c>
      <c r="E54" s="817">
        <v>30091305.565900002</v>
      </c>
      <c r="F54" s="817">
        <v>288487.46078999998</v>
      </c>
    </row>
    <row r="55" spans="2:6" x14ac:dyDescent="0.25">
      <c r="B55" s="828">
        <v>44985</v>
      </c>
      <c r="C55" s="817">
        <v>2023</v>
      </c>
      <c r="D55" s="817">
        <v>339747492.28503001</v>
      </c>
      <c r="E55" s="817">
        <v>47517463.912610002</v>
      </c>
      <c r="F55" s="817">
        <v>1768402.7843599999</v>
      </c>
    </row>
    <row r="56" spans="2:6" x14ac:dyDescent="0.25">
      <c r="B56" s="828">
        <v>45016</v>
      </c>
      <c r="C56" s="817">
        <v>2023</v>
      </c>
      <c r="D56" s="817">
        <v>156530831.59999999</v>
      </c>
      <c r="E56" s="817">
        <v>25547295.120000001</v>
      </c>
      <c r="F56" s="817">
        <v>1926558.821</v>
      </c>
    </row>
    <row r="57" spans="2:6" x14ac:dyDescent="0.25">
      <c r="B57" s="828">
        <v>45046</v>
      </c>
      <c r="C57" s="817">
        <v>2023</v>
      </c>
      <c r="D57" s="817">
        <v>65909463.530000001</v>
      </c>
      <c r="E57" s="817">
        <v>12679805.27</v>
      </c>
      <c r="F57" s="817">
        <v>1372297.706</v>
      </c>
    </row>
    <row r="58" spans="2:6" x14ac:dyDescent="0.25">
      <c r="B58" s="828">
        <v>45077</v>
      </c>
      <c r="C58" s="817">
        <v>2023</v>
      </c>
      <c r="D58" s="817">
        <v>62410250.43</v>
      </c>
      <c r="E58" s="817">
        <v>11644619.140000001</v>
      </c>
      <c r="F58" s="817">
        <v>968870.31759999995</v>
      </c>
    </row>
    <row r="59" spans="2:6" x14ac:dyDescent="0.25">
      <c r="B59" s="828">
        <v>45107</v>
      </c>
      <c r="C59" s="817">
        <v>2023</v>
      </c>
      <c r="D59" s="817">
        <v>58715536.695718706</v>
      </c>
      <c r="E59" s="817">
        <v>11356681.651475016</v>
      </c>
      <c r="F59" s="817">
        <v>769960.88658804935</v>
      </c>
    </row>
    <row r="60" spans="2:6" x14ac:dyDescent="0.25">
      <c r="B60" s="828">
        <v>45138</v>
      </c>
      <c r="C60" s="817">
        <v>2023</v>
      </c>
      <c r="D60" s="817">
        <v>84225941.19155252</v>
      </c>
      <c r="E60" s="817">
        <v>18484748.050367601</v>
      </c>
      <c r="F60" s="817">
        <v>715576.39913783688</v>
      </c>
    </row>
    <row r="61" spans="2:6" x14ac:dyDescent="0.25">
      <c r="B61" s="828">
        <v>45169</v>
      </c>
      <c r="C61" s="817">
        <v>2023</v>
      </c>
      <c r="D61" s="817">
        <v>62140298.848223694</v>
      </c>
      <c r="E61" s="817">
        <v>15016140.445092302</v>
      </c>
      <c r="F61" s="817">
        <v>895545.69599051063</v>
      </c>
    </row>
    <row r="62" spans="2:6" x14ac:dyDescent="0.25">
      <c r="B62" s="828">
        <v>45199</v>
      </c>
      <c r="C62" s="817">
        <v>2023</v>
      </c>
      <c r="D62" s="817">
        <v>47262515.036118887</v>
      </c>
      <c r="E62" s="817">
        <v>9483563.9300315455</v>
      </c>
      <c r="F62" s="817">
        <v>694844.84737253864</v>
      </c>
    </row>
    <row r="63" spans="2:6" x14ac:dyDescent="0.25">
      <c r="B63" s="828">
        <v>45230</v>
      </c>
      <c r="C63" s="817">
        <v>2023</v>
      </c>
      <c r="D63" s="817">
        <v>51172455.661814868</v>
      </c>
      <c r="E63" s="817">
        <v>9816789.3966212608</v>
      </c>
      <c r="F63" s="817">
        <v>695000.70737814158</v>
      </c>
    </row>
    <row r="64" spans="2:6" x14ac:dyDescent="0.25">
      <c r="B64" s="828">
        <v>45260</v>
      </c>
      <c r="C64" s="817">
        <v>2023</v>
      </c>
      <c r="D64" s="817">
        <v>43226449.287596032</v>
      </c>
      <c r="E64" s="817">
        <v>8910211.4977904726</v>
      </c>
      <c r="F64" s="817">
        <v>689474.1206114362</v>
      </c>
    </row>
    <row r="65" spans="2:6" x14ac:dyDescent="0.25">
      <c r="B65" s="828">
        <v>45291</v>
      </c>
      <c r="C65" s="817">
        <v>2023</v>
      </c>
      <c r="D65" s="817">
        <v>31043142.619516771</v>
      </c>
      <c r="E65" s="817">
        <v>3559209.5836505406</v>
      </c>
      <c r="F65" s="817">
        <v>127059.18962674486</v>
      </c>
    </row>
    <row r="66" spans="2:6" x14ac:dyDescent="0.25">
      <c r="B66" s="817"/>
      <c r="C66" s="817"/>
      <c r="D66" s="829">
        <f>SUM(D54:D65)/1000000</f>
        <v>1058.7797760964413</v>
      </c>
      <c r="E66" s="829">
        <f>SUM(E54:E65)/1000000</f>
        <v>204.10783356353872</v>
      </c>
      <c r="F66" s="829">
        <f>SUM(F54:F65)/1000000</f>
        <v>10.912078936455258</v>
      </c>
    </row>
  </sheetData>
  <mergeCells count="4">
    <mergeCell ref="B5:B9"/>
    <mergeCell ref="B10:B14"/>
    <mergeCell ref="B15:B19"/>
    <mergeCell ref="B20:B24"/>
  </mergeCells>
  <hyperlinks>
    <hyperlink ref="A1" location="index!A1" display="index" xr:uid="{48B99A89-C8C9-43F4-A1E4-B97724163C9B}"/>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E24F2-1D23-4A16-B510-E5183EB72598}">
  <sheetPr>
    <tabColor rgb="FF92D050"/>
    <pageSetUpPr fitToPage="1"/>
  </sheetPr>
  <dimension ref="A1:Z27"/>
  <sheetViews>
    <sheetView zoomScaleNormal="100" workbookViewId="0"/>
  </sheetViews>
  <sheetFormatPr defaultColWidth="9.140625" defaultRowHeight="12.75" x14ac:dyDescent="0.2"/>
  <cols>
    <col min="1" max="1" width="7.28515625" style="3" customWidth="1"/>
    <col min="2" max="2" width="35.42578125" style="3" customWidth="1"/>
    <col min="3" max="7" width="9.5703125" style="3" bestFit="1" customWidth="1"/>
    <col min="8" max="8" width="8.42578125" style="3" customWidth="1"/>
    <col min="9" max="17" width="9.5703125" style="3" bestFit="1" customWidth="1"/>
    <col min="18" max="18" width="9.140625" style="3"/>
    <col min="19" max="19" width="8.140625" style="3" customWidth="1"/>
    <col min="20" max="20" width="8.42578125" style="3" customWidth="1"/>
    <col min="21" max="16384" width="9.140625" style="3"/>
  </cols>
  <sheetData>
    <row r="1" spans="1:26" x14ac:dyDescent="0.2">
      <c r="A1" s="154" t="s">
        <v>144</v>
      </c>
    </row>
    <row r="2" spans="1:26" ht="20.25" x14ac:dyDescent="0.3">
      <c r="A2" s="372" t="s">
        <v>139</v>
      </c>
      <c r="B2" s="2" t="s">
        <v>324</v>
      </c>
      <c r="C2" s="2"/>
      <c r="D2" s="509"/>
      <c r="E2" s="2"/>
    </row>
    <row r="3" spans="1:26" ht="13.5" thickBot="1" x14ac:dyDescent="0.25"/>
    <row r="4" spans="1:26" x14ac:dyDescent="0.2">
      <c r="B4" s="508"/>
      <c r="C4" s="507">
        <v>2000</v>
      </c>
      <c r="D4" s="507">
        <v>2001</v>
      </c>
      <c r="E4" s="507">
        <v>2002</v>
      </c>
      <c r="F4" s="507">
        <v>2003</v>
      </c>
      <c r="G4" s="507">
        <v>2004</v>
      </c>
      <c r="H4" s="507">
        <v>2005</v>
      </c>
      <c r="I4" s="507">
        <v>2006</v>
      </c>
      <c r="J4" s="507">
        <v>2007</v>
      </c>
      <c r="K4" s="507">
        <v>2008</v>
      </c>
      <c r="L4" s="507">
        <v>2009</v>
      </c>
      <c r="M4" s="507">
        <v>2010</v>
      </c>
      <c r="N4" s="507">
        <v>2011</v>
      </c>
      <c r="O4" s="507">
        <v>2012</v>
      </c>
      <c r="P4" s="507">
        <v>2013</v>
      </c>
      <c r="Q4" s="507">
        <v>2014</v>
      </c>
      <c r="R4" s="507">
        <v>2015</v>
      </c>
      <c r="S4" s="507">
        <v>2016</v>
      </c>
      <c r="T4" s="507">
        <v>2017</v>
      </c>
      <c r="U4" s="507">
        <v>2018</v>
      </c>
      <c r="V4" s="507">
        <v>2019</v>
      </c>
      <c r="W4" s="506">
        <v>2020</v>
      </c>
      <c r="X4" s="506">
        <v>2021</v>
      </c>
      <c r="Y4" s="506">
        <v>2022</v>
      </c>
      <c r="Z4" s="505">
        <v>2023</v>
      </c>
    </row>
    <row r="5" spans="1:26" x14ac:dyDescent="0.2">
      <c r="B5" s="504" t="s">
        <v>323</v>
      </c>
      <c r="C5" s="503">
        <v>3833</v>
      </c>
      <c r="D5" s="503">
        <v>3880</v>
      </c>
      <c r="E5" s="503">
        <v>3873</v>
      </c>
      <c r="F5" s="503">
        <v>3888</v>
      </c>
      <c r="G5" s="503">
        <v>4024</v>
      </c>
      <c r="H5" s="503">
        <v>4159</v>
      </c>
      <c r="I5" s="503">
        <v>4278</v>
      </c>
      <c r="J5" s="503">
        <v>4541</v>
      </c>
      <c r="K5" s="503">
        <v>4775</v>
      </c>
      <c r="L5" s="503">
        <v>4927</v>
      </c>
      <c r="M5" s="503">
        <v>5361</v>
      </c>
      <c r="N5" s="503">
        <v>5750</v>
      </c>
      <c r="O5" s="503">
        <v>6001</v>
      </c>
      <c r="P5" s="503">
        <v>6336</v>
      </c>
      <c r="Q5" s="503">
        <v>6569</v>
      </c>
      <c r="R5" s="503">
        <v>6847</v>
      </c>
      <c r="S5" s="503">
        <v>7088</v>
      </c>
      <c r="T5" s="502">
        <v>7083</v>
      </c>
      <c r="U5" s="501">
        <v>7233</v>
      </c>
      <c r="V5" s="501">
        <v>7441</v>
      </c>
      <c r="W5" s="500">
        <v>7623</v>
      </c>
      <c r="X5" s="500">
        <v>7688</v>
      </c>
      <c r="Y5" s="500">
        <v>7735</v>
      </c>
      <c r="Z5" s="499">
        <v>9094</v>
      </c>
    </row>
    <row r="6" spans="1:26" x14ac:dyDescent="0.2">
      <c r="B6" s="504" t="s">
        <v>322</v>
      </c>
      <c r="C6" s="503">
        <v>3193</v>
      </c>
      <c r="D6" s="503">
        <v>3268</v>
      </c>
      <c r="E6" s="503">
        <v>3597</v>
      </c>
      <c r="F6" s="503">
        <v>3955</v>
      </c>
      <c r="G6" s="503">
        <v>3523</v>
      </c>
      <c r="H6" s="503">
        <v>3708</v>
      </c>
      <c r="I6" s="503">
        <v>3713</v>
      </c>
      <c r="J6" s="503">
        <v>3873</v>
      </c>
      <c r="K6" s="503">
        <v>4030</v>
      </c>
      <c r="L6" s="503">
        <v>3901</v>
      </c>
      <c r="M6" s="503">
        <v>4162</v>
      </c>
      <c r="N6" s="503">
        <v>4562</v>
      </c>
      <c r="O6" s="503">
        <v>4344</v>
      </c>
      <c r="P6" s="503">
        <v>4431</v>
      </c>
      <c r="Q6" s="503">
        <v>4667</v>
      </c>
      <c r="R6" s="503">
        <v>4825</v>
      </c>
      <c r="S6" s="503">
        <v>4915</v>
      </c>
      <c r="T6" s="502">
        <v>5009</v>
      </c>
      <c r="U6" s="501">
        <v>5013</v>
      </c>
      <c r="V6" s="501">
        <v>5186</v>
      </c>
      <c r="W6" s="500">
        <v>5124</v>
      </c>
      <c r="X6" s="500">
        <v>5416</v>
      </c>
      <c r="Y6" s="500">
        <v>5664</v>
      </c>
      <c r="Z6" s="499">
        <v>5773</v>
      </c>
    </row>
    <row r="7" spans="1:26" x14ac:dyDescent="0.2">
      <c r="B7" s="504" t="s">
        <v>321</v>
      </c>
      <c r="C7" s="503">
        <v>3927</v>
      </c>
      <c r="D7" s="503">
        <v>4156</v>
      </c>
      <c r="E7" s="503">
        <v>4703</v>
      </c>
      <c r="F7" s="503">
        <v>3678</v>
      </c>
      <c r="G7" s="503">
        <v>3217</v>
      </c>
      <c r="H7" s="503">
        <v>3287</v>
      </c>
      <c r="I7" s="503">
        <v>3242</v>
      </c>
      <c r="J7" s="503">
        <v>3731</v>
      </c>
      <c r="K7" s="503">
        <v>3712</v>
      </c>
      <c r="L7" s="503">
        <v>3740</v>
      </c>
      <c r="M7" s="503">
        <v>4003</v>
      </c>
      <c r="N7" s="503">
        <v>4061</v>
      </c>
      <c r="O7" s="503">
        <v>3225</v>
      </c>
      <c r="P7" s="503">
        <v>3356</v>
      </c>
      <c r="Q7" s="503">
        <v>3267</v>
      </c>
      <c r="R7" s="503">
        <v>3475</v>
      </c>
      <c r="S7" s="503">
        <v>3476</v>
      </c>
      <c r="T7" s="502">
        <v>3645</v>
      </c>
      <c r="U7" s="501">
        <v>3932</v>
      </c>
      <c r="V7" s="501">
        <v>4007</v>
      </c>
      <c r="W7" s="500">
        <v>4077</v>
      </c>
      <c r="X7" s="500">
        <v>4271</v>
      </c>
      <c r="Y7" s="500">
        <v>4642</v>
      </c>
      <c r="Z7" s="499">
        <v>4400</v>
      </c>
    </row>
    <row r="8" spans="1:26" ht="13.5" thickBot="1" x14ac:dyDescent="0.25">
      <c r="B8" s="498" t="s">
        <v>320</v>
      </c>
      <c r="C8" s="497">
        <v>5071</v>
      </c>
      <c r="D8" s="497">
        <v>5303</v>
      </c>
      <c r="E8" s="497">
        <v>5160</v>
      </c>
      <c r="F8" s="497">
        <v>5059</v>
      </c>
      <c r="G8" s="497">
        <v>5006</v>
      </c>
      <c r="H8" s="497">
        <v>5284</v>
      </c>
      <c r="I8" s="497">
        <v>5575</v>
      </c>
      <c r="J8" s="497">
        <v>5606</v>
      </c>
      <c r="K8" s="497">
        <v>5642</v>
      </c>
      <c r="L8" s="497">
        <v>5644</v>
      </c>
      <c r="M8" s="497">
        <v>5819</v>
      </c>
      <c r="N8" s="497">
        <v>6203</v>
      </c>
      <c r="O8" s="497">
        <v>6775</v>
      </c>
      <c r="P8" s="497">
        <v>7171</v>
      </c>
      <c r="Q8" s="497">
        <v>7213</v>
      </c>
      <c r="R8" s="497">
        <v>7513</v>
      </c>
      <c r="S8" s="497">
        <v>7557</v>
      </c>
      <c r="T8" s="496">
        <v>7696</v>
      </c>
      <c r="U8" s="495">
        <v>7565</v>
      </c>
      <c r="V8" s="495">
        <v>7518</v>
      </c>
      <c r="W8" s="494">
        <v>7932</v>
      </c>
      <c r="X8" s="494">
        <v>8338</v>
      </c>
      <c r="Y8" s="494">
        <v>8458</v>
      </c>
      <c r="Z8" s="493">
        <v>8552</v>
      </c>
    </row>
    <row r="9" spans="1:26" x14ac:dyDescent="0.2">
      <c r="B9" s="2" t="s">
        <v>490</v>
      </c>
      <c r="T9" s="214"/>
      <c r="V9" s="492"/>
    </row>
    <row r="10" spans="1:26" s="704" customFormat="1" x14ac:dyDescent="0.2">
      <c r="B10" s="897" t="s">
        <v>618</v>
      </c>
      <c r="T10" s="907"/>
      <c r="V10" s="101"/>
      <c r="W10" s="101"/>
    </row>
    <row r="11" spans="1:26" x14ac:dyDescent="0.2">
      <c r="B11" s="2" t="s">
        <v>319</v>
      </c>
    </row>
    <row r="12" spans="1:26" x14ac:dyDescent="0.2">
      <c r="B12" s="3" t="s">
        <v>318</v>
      </c>
    </row>
    <row r="13" spans="1:26" x14ac:dyDescent="0.2">
      <c r="B13" s="3" t="s">
        <v>317</v>
      </c>
      <c r="L13" s="491"/>
    </row>
    <row r="14" spans="1:26" x14ac:dyDescent="0.2">
      <c r="B14" s="704" t="s">
        <v>621</v>
      </c>
    </row>
    <row r="20" spans="2:2" x14ac:dyDescent="0.2">
      <c r="B20" s="2"/>
    </row>
    <row r="27" spans="2:2" x14ac:dyDescent="0.2">
      <c r="B27" s="2"/>
    </row>
  </sheetData>
  <hyperlinks>
    <hyperlink ref="A2" location="index!A1" display="index" xr:uid="{A54A3E96-28C0-44BF-B6EE-20315E6DD3FA}"/>
  </hyperlinks>
  <pageMargins left="0.7" right="0.7" top="0.75" bottom="0.75" header="0.3" footer="0.3"/>
  <pageSetup paperSize="9" scale="3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FF99D-AE4C-48FC-87E0-3EE158F60B71}">
  <sheetPr>
    <tabColor rgb="FF92D050"/>
    <pageSetUpPr fitToPage="1"/>
  </sheetPr>
  <dimension ref="A1:R22"/>
  <sheetViews>
    <sheetView zoomScaleNormal="100" workbookViewId="0"/>
  </sheetViews>
  <sheetFormatPr defaultColWidth="8.85546875" defaultRowHeight="12.75" x14ac:dyDescent="0.2"/>
  <cols>
    <col min="1" max="1" width="9.28515625" style="3" customWidth="1"/>
    <col min="2" max="2" width="60.28515625" style="3" customWidth="1"/>
    <col min="3" max="3" width="13" style="3" customWidth="1"/>
    <col min="4" max="6" width="12.85546875" style="3" customWidth="1"/>
    <col min="7" max="7" width="11.5703125" style="3" customWidth="1"/>
    <col min="8" max="8" width="14.140625" style="3" customWidth="1"/>
    <col min="9" max="16384" width="8.85546875" style="3"/>
  </cols>
  <sheetData>
    <row r="1" spans="1:18" x14ac:dyDescent="0.2">
      <c r="A1" s="154" t="s">
        <v>144</v>
      </c>
      <c r="B1" s="2"/>
    </row>
    <row r="2" spans="1:18" ht="15" x14ac:dyDescent="0.25">
      <c r="A2" s="372" t="s">
        <v>139</v>
      </c>
      <c r="B2" s="2" t="s">
        <v>333</v>
      </c>
    </row>
    <row r="3" spans="1:18" ht="13.5" thickBot="1" x14ac:dyDescent="0.25">
      <c r="C3" s="316"/>
      <c r="D3" s="316"/>
      <c r="E3" s="345"/>
      <c r="F3" s="345"/>
    </row>
    <row r="4" spans="1:18" ht="40.15" customHeight="1" x14ac:dyDescent="0.2">
      <c r="B4" s="957"/>
      <c r="C4" s="959">
        <v>2021</v>
      </c>
      <c r="D4" s="956"/>
      <c r="E4" s="955">
        <v>2022</v>
      </c>
      <c r="F4" s="956"/>
      <c r="G4" s="955">
        <v>2023</v>
      </c>
      <c r="H4" s="956"/>
    </row>
    <row r="5" spans="1:18" s="514" customFormat="1" ht="40.15" customHeight="1" thickBot="1" x14ac:dyDescent="0.25">
      <c r="B5" s="958"/>
      <c r="C5" s="800" t="s">
        <v>394</v>
      </c>
      <c r="D5" s="801" t="s">
        <v>509</v>
      </c>
      <c r="E5" s="800" t="s">
        <v>394</v>
      </c>
      <c r="F5" s="801" t="s">
        <v>509</v>
      </c>
      <c r="G5" s="800" t="s">
        <v>394</v>
      </c>
      <c r="H5" s="801" t="s">
        <v>509</v>
      </c>
    </row>
    <row r="6" spans="1:18" x14ac:dyDescent="0.2">
      <c r="B6" s="226" t="s">
        <v>71</v>
      </c>
      <c r="C6" s="799">
        <v>1314</v>
      </c>
      <c r="D6" s="251">
        <v>10071</v>
      </c>
      <c r="E6" s="252">
        <v>1254</v>
      </c>
      <c r="F6" s="251">
        <v>11106</v>
      </c>
      <c r="G6" s="252">
        <v>1203</v>
      </c>
      <c r="H6" s="251">
        <v>12193</v>
      </c>
    </row>
    <row r="7" spans="1:18" x14ac:dyDescent="0.2">
      <c r="B7" s="226" t="s">
        <v>332</v>
      </c>
      <c r="C7" s="535">
        <v>24075</v>
      </c>
      <c r="D7" s="258">
        <v>11798</v>
      </c>
      <c r="E7" s="247">
        <v>22524</v>
      </c>
      <c r="F7" s="258">
        <v>11765</v>
      </c>
      <c r="G7" s="247">
        <v>20739</v>
      </c>
      <c r="H7" s="258">
        <v>12609</v>
      </c>
    </row>
    <row r="8" spans="1:18" x14ac:dyDescent="0.2">
      <c r="B8" s="226" t="s">
        <v>331</v>
      </c>
      <c r="C8" s="795">
        <v>92262</v>
      </c>
      <c r="D8" s="145">
        <v>10959</v>
      </c>
      <c r="E8" s="278">
        <v>85317</v>
      </c>
      <c r="F8" s="145">
        <v>11337</v>
      </c>
      <c r="G8" s="278">
        <v>79920</v>
      </c>
      <c r="H8" s="145">
        <v>12152</v>
      </c>
    </row>
    <row r="9" spans="1:18" x14ac:dyDescent="0.2">
      <c r="B9" s="226" t="s">
        <v>330</v>
      </c>
      <c r="C9" s="795">
        <v>13395</v>
      </c>
      <c r="D9" s="251">
        <v>8205</v>
      </c>
      <c r="E9" s="278">
        <v>10461</v>
      </c>
      <c r="F9" s="251">
        <v>8212</v>
      </c>
      <c r="G9" s="278">
        <v>9861</v>
      </c>
      <c r="H9" s="251">
        <v>9194</v>
      </c>
    </row>
    <row r="10" spans="1:18" x14ac:dyDescent="0.2">
      <c r="B10" s="226" t="s">
        <v>283</v>
      </c>
      <c r="C10" s="795">
        <v>15915</v>
      </c>
      <c r="D10" s="251">
        <v>5052</v>
      </c>
      <c r="E10" s="278">
        <v>10104</v>
      </c>
      <c r="F10" s="251">
        <v>5368</v>
      </c>
      <c r="G10" s="278">
        <v>9120</v>
      </c>
      <c r="H10" s="251">
        <v>5832</v>
      </c>
    </row>
    <row r="11" spans="1:18" ht="13.5" thickBot="1" x14ac:dyDescent="0.25">
      <c r="B11" s="792" t="s">
        <v>329</v>
      </c>
      <c r="C11" s="797">
        <v>36</v>
      </c>
      <c r="D11" s="513">
        <v>4316</v>
      </c>
      <c r="E11" s="139">
        <v>48</v>
      </c>
      <c r="F11" s="513">
        <v>4345</v>
      </c>
      <c r="G11" s="139">
        <v>78</v>
      </c>
      <c r="H11" s="513">
        <v>4053</v>
      </c>
    </row>
    <row r="12" spans="1:18" ht="13.5" thickBot="1" x14ac:dyDescent="0.25">
      <c r="B12" s="793" t="s">
        <v>328</v>
      </c>
      <c r="C12" s="796">
        <v>146994</v>
      </c>
      <c r="D12" s="512"/>
      <c r="E12" s="794">
        <v>129711</v>
      </c>
      <c r="F12" s="512"/>
      <c r="G12" s="794">
        <v>120918</v>
      </c>
      <c r="H12" s="512"/>
    </row>
    <row r="13" spans="1:18" ht="13.5" thickBot="1" x14ac:dyDescent="0.25">
      <c r="B13" s="793" t="s">
        <v>327</v>
      </c>
      <c r="C13" s="798"/>
      <c r="D13" s="511">
        <v>10197</v>
      </c>
      <c r="E13" s="98"/>
      <c r="F13" s="511">
        <v>10689</v>
      </c>
      <c r="G13" s="98"/>
      <c r="H13" s="511">
        <v>11508</v>
      </c>
    </row>
    <row r="14" spans="1:18" ht="13.5" thickBot="1" x14ac:dyDescent="0.25">
      <c r="B14" s="793" t="s">
        <v>572</v>
      </c>
      <c r="C14" s="798"/>
      <c r="D14" s="511">
        <v>8955</v>
      </c>
      <c r="E14" s="98"/>
      <c r="F14" s="511">
        <v>9255</v>
      </c>
      <c r="G14" s="98"/>
      <c r="H14" s="511">
        <v>9858</v>
      </c>
    </row>
    <row r="15" spans="1:18" ht="15" customHeight="1" x14ac:dyDescent="0.2">
      <c r="B15" s="2" t="s">
        <v>490</v>
      </c>
      <c r="C15" s="308"/>
      <c r="D15" s="308"/>
      <c r="E15" s="345"/>
      <c r="F15" s="492"/>
      <c r="G15" s="70"/>
      <c r="H15" s="492"/>
    </row>
    <row r="16" spans="1:18" s="704" customFormat="1" x14ac:dyDescent="0.2">
      <c r="B16" s="897" t="s">
        <v>618</v>
      </c>
      <c r="O16" s="907"/>
      <c r="Q16" s="101"/>
      <c r="R16" s="101"/>
    </row>
    <row r="17" spans="2:2" x14ac:dyDescent="0.2">
      <c r="B17" s="2" t="s">
        <v>57</v>
      </c>
    </row>
    <row r="18" spans="2:2" x14ac:dyDescent="0.2">
      <c r="B18" s="3" t="s">
        <v>326</v>
      </c>
    </row>
    <row r="19" spans="2:2" x14ac:dyDescent="0.2">
      <c r="B19" s="3" t="s">
        <v>325</v>
      </c>
    </row>
    <row r="20" spans="2:2" x14ac:dyDescent="0.2">
      <c r="B20" s="704" t="s">
        <v>621</v>
      </c>
    </row>
    <row r="22" spans="2:2" ht="15" customHeight="1" x14ac:dyDescent="0.2"/>
  </sheetData>
  <mergeCells count="4">
    <mergeCell ref="G4:H4"/>
    <mergeCell ref="B4:B5"/>
    <mergeCell ref="C4:D4"/>
    <mergeCell ref="E4:F4"/>
  </mergeCells>
  <hyperlinks>
    <hyperlink ref="A2" location="index!A1" display="index" xr:uid="{7B668C5D-E6F9-46DF-A227-229A6FC53344}"/>
  </hyperlinks>
  <pageMargins left="0.7" right="0.7" top="0.75" bottom="0.75" header="0.3" footer="0.3"/>
  <pageSetup paperSize="8" scale="3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0B2DC-CE73-44A7-A1C2-D08F6E80D800}">
  <sheetPr>
    <tabColor rgb="FF92D050"/>
    <pageSetUpPr fitToPage="1"/>
  </sheetPr>
  <dimension ref="A1:AD11"/>
  <sheetViews>
    <sheetView zoomScaleNormal="100" workbookViewId="0"/>
  </sheetViews>
  <sheetFormatPr defaultColWidth="8.85546875" defaultRowHeight="12.75" x14ac:dyDescent="0.2"/>
  <cols>
    <col min="1" max="1" width="8.85546875" style="3"/>
    <col min="2" max="2" width="31.28515625" style="3" customWidth="1"/>
    <col min="3" max="14" width="7.85546875" style="3" bestFit="1" customWidth="1"/>
    <col min="15" max="15" width="7.7109375" style="3" bestFit="1" customWidth="1"/>
    <col min="16" max="17" width="7" style="3" bestFit="1" customWidth="1"/>
    <col min="18" max="19" width="7.85546875" style="3" bestFit="1" customWidth="1"/>
    <col min="20" max="20" width="8.140625" style="3" bestFit="1" customWidth="1"/>
    <col min="21" max="28" width="8.85546875" style="3"/>
    <col min="29" max="29" width="26.42578125" style="3" bestFit="1" customWidth="1"/>
    <col min="30" max="16384" width="8.85546875" style="3"/>
  </cols>
  <sheetData>
    <row r="1" spans="1:30" x14ac:dyDescent="0.2">
      <c r="A1" s="154" t="s">
        <v>144</v>
      </c>
      <c r="B1" s="2"/>
    </row>
    <row r="2" spans="1:30" ht="15" x14ac:dyDescent="0.25">
      <c r="A2" s="372" t="s">
        <v>139</v>
      </c>
      <c r="B2" s="2" t="s">
        <v>337</v>
      </c>
      <c r="C2" s="2"/>
      <c r="D2" s="2"/>
      <c r="E2" s="2"/>
      <c r="F2" s="2"/>
    </row>
    <row r="3" spans="1:30" ht="13.5" thickBot="1" x14ac:dyDescent="0.25">
      <c r="U3" s="345"/>
      <c r="V3" s="345"/>
    </row>
    <row r="4" spans="1:30" x14ac:dyDescent="0.2">
      <c r="B4" s="320"/>
      <c r="C4" s="521">
        <v>2003</v>
      </c>
      <c r="D4" s="521">
        <v>2004</v>
      </c>
      <c r="E4" s="521">
        <v>2005</v>
      </c>
      <c r="F4" s="521">
        <v>2006</v>
      </c>
      <c r="G4" s="521">
        <v>2007</v>
      </c>
      <c r="H4" s="521">
        <v>2008</v>
      </c>
      <c r="I4" s="521">
        <v>2009</v>
      </c>
      <c r="J4" s="521">
        <v>2010</v>
      </c>
      <c r="K4" s="521">
        <v>2011</v>
      </c>
      <c r="L4" s="521">
        <v>2012</v>
      </c>
      <c r="M4" s="521">
        <v>2013</v>
      </c>
      <c r="N4" s="521">
        <v>2014</v>
      </c>
      <c r="O4" s="521">
        <v>2015</v>
      </c>
      <c r="P4" s="521">
        <v>2016</v>
      </c>
      <c r="Q4" s="521">
        <v>2017</v>
      </c>
      <c r="R4" s="521">
        <v>2018</v>
      </c>
      <c r="S4" s="520">
        <v>2019</v>
      </c>
      <c r="T4" s="520">
        <v>2020</v>
      </c>
      <c r="U4" s="465">
        <v>2021</v>
      </c>
      <c r="V4" s="707">
        <v>2022</v>
      </c>
      <c r="W4" s="464">
        <v>2023</v>
      </c>
    </row>
    <row r="5" spans="1:30" x14ac:dyDescent="0.2">
      <c r="B5" s="470" t="s">
        <v>336</v>
      </c>
      <c r="C5" s="501">
        <v>42174</v>
      </c>
      <c r="D5" s="501">
        <v>40332</v>
      </c>
      <c r="E5" s="501">
        <v>38350</v>
      </c>
      <c r="F5" s="501">
        <v>39487</v>
      </c>
      <c r="G5" s="501">
        <v>40363</v>
      </c>
      <c r="H5" s="501">
        <v>42796</v>
      </c>
      <c r="I5" s="501">
        <v>52334</v>
      </c>
      <c r="J5" s="501">
        <v>61192</v>
      </c>
      <c r="K5" s="501">
        <v>60320</v>
      </c>
      <c r="L5" s="501">
        <v>57145</v>
      </c>
      <c r="M5" s="501">
        <v>47210</v>
      </c>
      <c r="N5" s="501">
        <v>44588</v>
      </c>
      <c r="O5" s="501">
        <v>43521</v>
      </c>
      <c r="P5" s="519">
        <v>41878</v>
      </c>
      <c r="Q5" s="519">
        <v>39289</v>
      </c>
      <c r="R5" s="518">
        <v>40633</v>
      </c>
      <c r="S5" s="518">
        <v>39710</v>
      </c>
      <c r="T5" s="474">
        <v>38748</v>
      </c>
      <c r="U5" s="474">
        <v>40389</v>
      </c>
      <c r="V5" s="474">
        <v>33690</v>
      </c>
      <c r="W5" s="145">
        <v>29325</v>
      </c>
    </row>
    <row r="6" spans="1:30" x14ac:dyDescent="0.2">
      <c r="B6" s="470" t="s">
        <v>335</v>
      </c>
      <c r="C6" s="501">
        <v>21862</v>
      </c>
      <c r="D6" s="501">
        <v>20494</v>
      </c>
      <c r="E6" s="501">
        <v>18456</v>
      </c>
      <c r="F6" s="501">
        <v>19944</v>
      </c>
      <c r="G6" s="501">
        <v>22116</v>
      </c>
      <c r="H6" s="501">
        <v>22906</v>
      </c>
      <c r="I6" s="501">
        <v>30299</v>
      </c>
      <c r="J6" s="501">
        <v>34753</v>
      </c>
      <c r="K6" s="501">
        <v>38951</v>
      </c>
      <c r="L6" s="501">
        <v>39763</v>
      </c>
      <c r="M6" s="501">
        <v>37889</v>
      </c>
      <c r="N6" s="501">
        <v>35084</v>
      </c>
      <c r="O6" s="501">
        <v>31530</v>
      </c>
      <c r="P6" s="519">
        <v>29150</v>
      </c>
      <c r="Q6" s="519">
        <v>26063</v>
      </c>
      <c r="R6" s="518">
        <v>24095</v>
      </c>
      <c r="S6" s="518">
        <v>22785</v>
      </c>
      <c r="T6" s="474">
        <v>22974</v>
      </c>
      <c r="U6" s="474">
        <v>22425</v>
      </c>
      <c r="V6" s="474">
        <v>17739</v>
      </c>
      <c r="W6" s="145">
        <v>16296</v>
      </c>
    </row>
    <row r="7" spans="1:30" ht="13.5" thickBot="1" x14ac:dyDescent="0.25">
      <c r="B7" s="321" t="s">
        <v>334</v>
      </c>
      <c r="C7" s="495">
        <v>57785</v>
      </c>
      <c r="D7" s="495">
        <v>57396</v>
      </c>
      <c r="E7" s="495">
        <v>55580</v>
      </c>
      <c r="F7" s="495">
        <v>61315</v>
      </c>
      <c r="G7" s="495">
        <v>65059</v>
      </c>
      <c r="H7" s="495">
        <v>65944</v>
      </c>
      <c r="I7" s="495">
        <v>66930</v>
      </c>
      <c r="J7" s="495">
        <v>66776</v>
      </c>
      <c r="K7" s="495">
        <v>62020</v>
      </c>
      <c r="L7" s="495">
        <v>61285</v>
      </c>
      <c r="M7" s="495">
        <v>65741</v>
      </c>
      <c r="N7" s="495">
        <v>68310</v>
      </c>
      <c r="O7" s="495">
        <v>69122</v>
      </c>
      <c r="P7" s="517">
        <v>68845</v>
      </c>
      <c r="Q7" s="517">
        <v>68098</v>
      </c>
      <c r="R7" s="495">
        <v>66172</v>
      </c>
      <c r="S7" s="495">
        <v>64122</v>
      </c>
      <c r="T7" s="516">
        <v>62988</v>
      </c>
      <c r="U7" s="516">
        <v>64041</v>
      </c>
      <c r="V7" s="516">
        <v>58308</v>
      </c>
      <c r="W7" s="513">
        <v>54375</v>
      </c>
    </row>
    <row r="8" spans="1:30" x14ac:dyDescent="0.2">
      <c r="B8" s="2" t="s">
        <v>489</v>
      </c>
      <c r="J8" s="214"/>
      <c r="K8" s="214"/>
      <c r="L8" s="214"/>
      <c r="M8" s="214"/>
      <c r="N8" s="214"/>
      <c r="O8" s="214"/>
      <c r="P8" s="214"/>
      <c r="Q8" s="214"/>
    </row>
    <row r="9" spans="1:30" s="704" customFormat="1" x14ac:dyDescent="0.2">
      <c r="B9" s="897" t="s">
        <v>618</v>
      </c>
      <c r="T9" s="907"/>
      <c r="V9" s="101"/>
      <c r="W9" s="101"/>
    </row>
    <row r="10" spans="1:30" x14ac:dyDescent="0.2">
      <c r="B10" s="2" t="s">
        <v>57</v>
      </c>
      <c r="P10" s="514"/>
      <c r="Q10" s="514"/>
      <c r="R10" s="214"/>
      <c r="S10" s="514"/>
      <c r="T10" s="214"/>
      <c r="U10" s="514"/>
      <c r="V10" s="514"/>
      <c r="W10" s="214"/>
      <c r="X10" s="514"/>
      <c r="Y10" s="214"/>
      <c r="Z10" s="514"/>
      <c r="AA10" s="214"/>
      <c r="AB10" s="514"/>
      <c r="AC10" s="214"/>
      <c r="AD10" s="514"/>
    </row>
    <row r="11" spans="1:30" x14ac:dyDescent="0.2">
      <c r="B11" s="704" t="s">
        <v>622</v>
      </c>
    </row>
  </sheetData>
  <hyperlinks>
    <hyperlink ref="A2" location="index!A1" display="index" xr:uid="{0310FE31-4F3A-440C-B838-B34D64FE39DA}"/>
  </hyperlinks>
  <pageMargins left="0.7" right="0.7" top="0.75" bottom="0.75" header="0.3" footer="0.3"/>
  <pageSetup paperSize="9" scale="3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01A3E-6CC1-44F5-90F2-C9407BEFC02D}">
  <sheetPr>
    <tabColor rgb="FF92D050"/>
  </sheetPr>
  <dimension ref="A1:W11"/>
  <sheetViews>
    <sheetView zoomScaleNormal="100" workbookViewId="0"/>
  </sheetViews>
  <sheetFormatPr defaultColWidth="8.85546875" defaultRowHeight="12.75" x14ac:dyDescent="0.2"/>
  <cols>
    <col min="1" max="1" width="9.140625" style="3" customWidth="1"/>
    <col min="2" max="2" width="38.42578125" style="3" customWidth="1"/>
    <col min="3" max="3" width="17" style="3" customWidth="1"/>
    <col min="4" max="4" width="16.5703125" style="3" customWidth="1"/>
    <col min="5" max="5" width="18.85546875" style="3" customWidth="1"/>
    <col min="6" max="6" width="23" style="3" customWidth="1"/>
    <col min="7" max="16384" width="8.85546875" style="3"/>
  </cols>
  <sheetData>
    <row r="1" spans="1:23" x14ac:dyDescent="0.2">
      <c r="A1" s="154" t="s">
        <v>144</v>
      </c>
      <c r="B1" s="2"/>
    </row>
    <row r="2" spans="1:23" ht="15" x14ac:dyDescent="0.25">
      <c r="A2" s="372" t="s">
        <v>139</v>
      </c>
      <c r="B2" s="2" t="s">
        <v>345</v>
      </c>
      <c r="C2" s="2"/>
      <c r="D2" s="2"/>
    </row>
    <row r="3" spans="1:23" ht="13.5" thickBot="1" x14ac:dyDescent="0.25"/>
    <row r="4" spans="1:23" ht="38.25" x14ac:dyDescent="0.2">
      <c r="B4" s="531">
        <v>2022</v>
      </c>
      <c r="C4" s="521" t="s">
        <v>344</v>
      </c>
      <c r="D4" s="521" t="s">
        <v>343</v>
      </c>
      <c r="E4" s="521" t="s">
        <v>342</v>
      </c>
      <c r="F4" s="530" t="s">
        <v>341</v>
      </c>
    </row>
    <row r="5" spans="1:23" x14ac:dyDescent="0.2">
      <c r="B5" s="528" t="s">
        <v>336</v>
      </c>
      <c r="C5" s="527">
        <v>29325</v>
      </c>
      <c r="D5" s="527">
        <v>12141</v>
      </c>
      <c r="E5" s="529"/>
      <c r="F5" s="526">
        <v>12141</v>
      </c>
      <c r="K5" s="70"/>
    </row>
    <row r="6" spans="1:23" x14ac:dyDescent="0.2">
      <c r="B6" s="528" t="s">
        <v>340</v>
      </c>
      <c r="C6" s="527">
        <v>16296</v>
      </c>
      <c r="D6" s="527">
        <v>10303</v>
      </c>
      <c r="E6" s="527">
        <v>3274</v>
      </c>
      <c r="F6" s="526">
        <v>13577</v>
      </c>
      <c r="K6" s="70"/>
    </row>
    <row r="7" spans="1:23" ht="13.5" thickBot="1" x14ac:dyDescent="0.25">
      <c r="B7" s="525" t="s">
        <v>339</v>
      </c>
      <c r="C7" s="524">
        <v>54375</v>
      </c>
      <c r="D7" s="524"/>
      <c r="E7" s="524">
        <v>8656</v>
      </c>
      <c r="F7" s="523">
        <v>8656</v>
      </c>
      <c r="K7" s="70"/>
    </row>
    <row r="8" spans="1:23" x14ac:dyDescent="0.2">
      <c r="B8" s="2" t="s">
        <v>490</v>
      </c>
    </row>
    <row r="9" spans="1:23" s="704" customFormat="1" x14ac:dyDescent="0.2">
      <c r="B9" s="897" t="s">
        <v>618</v>
      </c>
      <c r="T9" s="907"/>
      <c r="V9" s="101"/>
      <c r="W9" s="101"/>
    </row>
    <row r="10" spans="1:23" x14ac:dyDescent="0.2">
      <c r="B10" s="2" t="s">
        <v>57</v>
      </c>
      <c r="F10" s="522"/>
    </row>
    <row r="11" spans="1:23" x14ac:dyDescent="0.2">
      <c r="B11" s="3" t="s">
        <v>338</v>
      </c>
    </row>
  </sheetData>
  <hyperlinks>
    <hyperlink ref="A2" location="index!A1" display="index" xr:uid="{00916165-9310-4AC7-A404-7420A4EB9D1E}"/>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39B1-064E-4C7C-8B75-8378A707F38B}">
  <sheetPr>
    <tabColor rgb="FF92D050"/>
  </sheetPr>
  <dimension ref="A1:W14"/>
  <sheetViews>
    <sheetView workbookViewId="0"/>
  </sheetViews>
  <sheetFormatPr defaultRowHeight="15" x14ac:dyDescent="0.25"/>
  <cols>
    <col min="2" max="2" width="13.42578125" customWidth="1"/>
    <col min="3" max="3" width="13.42578125" style="817" customWidth="1"/>
    <col min="4" max="4" width="13.85546875" style="817" customWidth="1"/>
    <col min="5" max="8" width="13.85546875" customWidth="1"/>
  </cols>
  <sheetData>
    <row r="1" spans="1:23" s="3" customFormat="1" ht="12.75" x14ac:dyDescent="0.2">
      <c r="A1" s="154" t="s">
        <v>144</v>
      </c>
      <c r="B1" s="2"/>
      <c r="C1" s="2"/>
      <c r="D1" s="2"/>
    </row>
    <row r="2" spans="1:23" s="3" customFormat="1" x14ac:dyDescent="0.25">
      <c r="A2" s="372" t="s">
        <v>139</v>
      </c>
      <c r="B2" s="2" t="s">
        <v>623</v>
      </c>
      <c r="C2" s="2"/>
      <c r="D2" s="2"/>
      <c r="E2" s="2"/>
      <c r="F2" s="2"/>
    </row>
    <row r="3" spans="1:23" s="3" customFormat="1" ht="13.5" thickBot="1" x14ac:dyDescent="0.25"/>
    <row r="4" spans="1:23" s="3" customFormat="1" ht="25.5" x14ac:dyDescent="0.2">
      <c r="B4" s="531"/>
      <c r="C4" s="882" t="s">
        <v>294</v>
      </c>
      <c r="D4" s="882" t="s">
        <v>593</v>
      </c>
      <c r="E4" s="521" t="s">
        <v>594</v>
      </c>
      <c r="F4" s="521" t="s">
        <v>55</v>
      </c>
      <c r="G4" s="521" t="s">
        <v>595</v>
      </c>
      <c r="H4" s="530" t="s">
        <v>596</v>
      </c>
    </row>
    <row r="5" spans="1:23" s="3" customFormat="1" ht="12.75" x14ac:dyDescent="0.2">
      <c r="B5" s="869" t="s">
        <v>464</v>
      </c>
      <c r="C5" s="870">
        <v>19806</v>
      </c>
      <c r="D5" s="873">
        <v>114265293</v>
      </c>
      <c r="E5" s="874">
        <v>13111160</v>
      </c>
      <c r="F5" s="874">
        <v>73778643</v>
      </c>
      <c r="G5" s="874">
        <v>1164300</v>
      </c>
      <c r="H5" s="875">
        <v>202319394</v>
      </c>
    </row>
    <row r="6" spans="1:23" s="3" customFormat="1" ht="12.75" x14ac:dyDescent="0.2">
      <c r="B6" s="869" t="s">
        <v>449</v>
      </c>
      <c r="C6" s="870">
        <v>10905</v>
      </c>
      <c r="D6" s="873">
        <v>67143155</v>
      </c>
      <c r="E6" s="874">
        <v>7226005</v>
      </c>
      <c r="F6" s="874">
        <v>38140935</v>
      </c>
      <c r="G6" s="874">
        <v>640980</v>
      </c>
      <c r="H6" s="875">
        <v>113151074</v>
      </c>
    </row>
    <row r="7" spans="1:23" s="3" customFormat="1" ht="12.75" x14ac:dyDescent="0.2">
      <c r="B7" s="528" t="s">
        <v>131</v>
      </c>
      <c r="C7" s="871">
        <v>77658</v>
      </c>
      <c r="D7" s="876">
        <v>503086552</v>
      </c>
      <c r="E7" s="529">
        <v>41646044</v>
      </c>
      <c r="F7" s="529">
        <v>379840847</v>
      </c>
      <c r="G7" s="529">
        <v>4545240</v>
      </c>
      <c r="H7" s="877">
        <v>929118683</v>
      </c>
      <c r="M7" s="70"/>
    </row>
    <row r="8" spans="1:23" s="3" customFormat="1" ht="12.75" x14ac:dyDescent="0.2">
      <c r="B8" s="528" t="s">
        <v>465</v>
      </c>
      <c r="C8" s="871">
        <v>21894</v>
      </c>
      <c r="D8" s="876">
        <v>168355517</v>
      </c>
      <c r="E8" s="529">
        <v>8506745</v>
      </c>
      <c r="F8" s="529">
        <v>73388658</v>
      </c>
      <c r="G8" s="529">
        <v>1298280</v>
      </c>
      <c r="H8" s="877">
        <v>251549200</v>
      </c>
      <c r="M8" s="70"/>
    </row>
    <row r="9" spans="1:23" s="3" customFormat="1" ht="13.5" thickBot="1" x14ac:dyDescent="0.25">
      <c r="B9" s="525" t="s">
        <v>511</v>
      </c>
      <c r="C9" s="872">
        <v>3198</v>
      </c>
      <c r="D9" s="878">
        <v>22690898</v>
      </c>
      <c r="E9" s="879">
        <v>1617217</v>
      </c>
      <c r="F9" s="879">
        <v>8870906</v>
      </c>
      <c r="G9" s="881">
        <v>190500</v>
      </c>
      <c r="H9" s="880">
        <v>33369520</v>
      </c>
      <c r="M9" s="70"/>
    </row>
    <row r="10" spans="1:23" s="3" customFormat="1" ht="12.75" x14ac:dyDescent="0.2">
      <c r="B10" s="2" t="s">
        <v>490</v>
      </c>
      <c r="C10" s="2"/>
      <c r="D10" s="2"/>
    </row>
    <row r="11" spans="1:23" s="704" customFormat="1" ht="12.75" x14ac:dyDescent="0.2">
      <c r="B11" s="897" t="s">
        <v>618</v>
      </c>
      <c r="T11" s="907"/>
      <c r="V11" s="101"/>
      <c r="W11" s="101"/>
    </row>
    <row r="12" spans="1:23" s="3" customFormat="1" ht="12.75" x14ac:dyDescent="0.2">
      <c r="B12" s="2" t="s">
        <v>57</v>
      </c>
      <c r="C12" s="2"/>
      <c r="D12" s="2"/>
      <c r="H12" s="522"/>
    </row>
    <row r="13" spans="1:23" s="3" customFormat="1" ht="12.75" x14ac:dyDescent="0.2">
      <c r="B13" s="3" t="s">
        <v>338</v>
      </c>
    </row>
    <row r="14" spans="1:23" x14ac:dyDescent="0.25">
      <c r="B14" s="3" t="s">
        <v>597</v>
      </c>
    </row>
  </sheetData>
  <hyperlinks>
    <hyperlink ref="A2" location="index!A1" display="index" xr:uid="{83C9AE82-C19F-4C35-AE65-C499E2ACAA7F}"/>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B0241-6FBD-4E08-AFC3-B0E14581FEDB}">
  <sheetPr>
    <tabColor rgb="FF92D050"/>
  </sheetPr>
  <dimension ref="A1:AA28"/>
  <sheetViews>
    <sheetView workbookViewId="0"/>
  </sheetViews>
  <sheetFormatPr defaultColWidth="8.85546875" defaultRowHeight="15" x14ac:dyDescent="0.25"/>
  <cols>
    <col min="1" max="1" width="8.85546875" style="817"/>
    <col min="2" max="2" width="12.28515625" style="817" customWidth="1"/>
    <col min="3" max="3" width="13.42578125" style="817" customWidth="1"/>
    <col min="4" max="8" width="13.85546875" style="817" customWidth="1"/>
    <col min="9" max="14" width="14.7109375" style="817" bestFit="1" customWidth="1"/>
    <col min="15" max="21" width="16.28515625" style="817" bestFit="1" customWidth="1"/>
    <col min="22" max="27" width="14.7109375" style="817" bestFit="1" customWidth="1"/>
    <col min="28" max="16384" width="8.85546875" style="817"/>
  </cols>
  <sheetData>
    <row r="1" spans="1:27" s="3" customFormat="1" ht="12.75" x14ac:dyDescent="0.2">
      <c r="A1" s="154" t="s">
        <v>144</v>
      </c>
      <c r="B1" s="2"/>
      <c r="C1" s="2"/>
      <c r="D1" s="2"/>
    </row>
    <row r="2" spans="1:27" s="3" customFormat="1" ht="15.75" thickBot="1" x14ac:dyDescent="0.3">
      <c r="A2" s="372" t="s">
        <v>139</v>
      </c>
      <c r="B2" s="2" t="s">
        <v>624</v>
      </c>
      <c r="C2" s="2"/>
      <c r="D2" s="2"/>
      <c r="E2" s="2"/>
      <c r="F2" s="2"/>
    </row>
    <row r="3" spans="1:27" s="3" customFormat="1" ht="12.75" x14ac:dyDescent="0.2">
      <c r="B3" s="164" t="s">
        <v>96</v>
      </c>
      <c r="C3" s="465" t="s">
        <v>598</v>
      </c>
      <c r="D3" s="465">
        <v>2000</v>
      </c>
      <c r="E3" s="465">
        <v>2001</v>
      </c>
      <c r="F3" s="465">
        <v>2002</v>
      </c>
      <c r="G3" s="465">
        <v>2003</v>
      </c>
      <c r="H3" s="465">
        <v>2004</v>
      </c>
      <c r="I3" s="465">
        <v>2005</v>
      </c>
      <c r="J3" s="465">
        <v>2006</v>
      </c>
      <c r="K3" s="465">
        <v>2007</v>
      </c>
      <c r="L3" s="465">
        <v>2008</v>
      </c>
      <c r="M3" s="465">
        <v>2009</v>
      </c>
      <c r="N3" s="465">
        <v>2010</v>
      </c>
      <c r="O3" s="465">
        <v>2011</v>
      </c>
      <c r="P3" s="465">
        <v>2012</v>
      </c>
      <c r="Q3" s="465">
        <v>2013</v>
      </c>
      <c r="R3" s="465">
        <v>2014</v>
      </c>
      <c r="S3" s="465">
        <v>2015</v>
      </c>
      <c r="T3" s="465">
        <v>2016</v>
      </c>
      <c r="U3" s="465">
        <v>2017</v>
      </c>
      <c r="V3" s="465">
        <v>2018</v>
      </c>
      <c r="W3" s="465">
        <v>2019</v>
      </c>
      <c r="X3" s="465">
        <v>2020</v>
      </c>
      <c r="Y3" s="465">
        <v>2021</v>
      </c>
      <c r="Z3" s="465">
        <v>2022</v>
      </c>
      <c r="AA3" s="464">
        <v>2023</v>
      </c>
    </row>
    <row r="4" spans="1:27" s="3" customFormat="1" ht="12.75" x14ac:dyDescent="0.2">
      <c r="B4" s="960" t="s">
        <v>97</v>
      </c>
      <c r="C4" s="223" t="s">
        <v>464</v>
      </c>
      <c r="D4" s="886">
        <v>66328073</v>
      </c>
      <c r="E4" s="886">
        <v>92068630</v>
      </c>
      <c r="F4" s="886">
        <v>88363444</v>
      </c>
      <c r="G4" s="886">
        <v>92421236</v>
      </c>
      <c r="H4" s="886">
        <v>97803982</v>
      </c>
      <c r="I4" s="886">
        <v>98941983</v>
      </c>
      <c r="J4" s="886">
        <v>105369277</v>
      </c>
      <c r="K4" s="886">
        <v>112713405</v>
      </c>
      <c r="L4" s="886">
        <v>118921172</v>
      </c>
      <c r="M4" s="886">
        <v>127539373</v>
      </c>
      <c r="N4" s="886">
        <v>152195831</v>
      </c>
      <c r="O4" s="886">
        <v>162951117</v>
      </c>
      <c r="P4" s="886">
        <v>161039331</v>
      </c>
      <c r="Q4" s="886">
        <v>165669150</v>
      </c>
      <c r="R4" s="886">
        <v>171934003</v>
      </c>
      <c r="S4" s="886">
        <v>171823437</v>
      </c>
      <c r="T4" s="886">
        <v>162471419</v>
      </c>
      <c r="U4" s="886">
        <v>158783629</v>
      </c>
      <c r="V4" s="886">
        <v>146935448</v>
      </c>
      <c r="W4" s="886">
        <v>146298802</v>
      </c>
      <c r="X4" s="886">
        <v>157865658</v>
      </c>
      <c r="Y4" s="886">
        <v>147725687</v>
      </c>
      <c r="Z4" s="886">
        <v>136547522</v>
      </c>
      <c r="AA4" s="887">
        <v>135957988</v>
      </c>
    </row>
    <row r="5" spans="1:27" s="3" customFormat="1" ht="12.75" x14ac:dyDescent="0.2">
      <c r="B5" s="961"/>
      <c r="C5" s="223" t="s">
        <v>449</v>
      </c>
      <c r="D5" s="886">
        <v>28239428</v>
      </c>
      <c r="E5" s="886">
        <v>33391417</v>
      </c>
      <c r="F5" s="886">
        <v>36214496</v>
      </c>
      <c r="G5" s="886">
        <v>37979393</v>
      </c>
      <c r="H5" s="886">
        <v>40816265</v>
      </c>
      <c r="I5" s="886">
        <v>42565463</v>
      </c>
      <c r="J5" s="886">
        <v>47273315</v>
      </c>
      <c r="K5" s="886">
        <v>52862339</v>
      </c>
      <c r="L5" s="886">
        <v>57797768</v>
      </c>
      <c r="M5" s="886">
        <v>68302205</v>
      </c>
      <c r="N5" s="886">
        <v>77548524</v>
      </c>
      <c r="O5" s="886">
        <v>81920004</v>
      </c>
      <c r="P5" s="886">
        <v>86539915</v>
      </c>
      <c r="Q5" s="886">
        <v>91131825</v>
      </c>
      <c r="R5" s="886">
        <v>94262740</v>
      </c>
      <c r="S5" s="886">
        <v>100989177</v>
      </c>
      <c r="T5" s="886">
        <v>98200186</v>
      </c>
      <c r="U5" s="886">
        <v>97558160</v>
      </c>
      <c r="V5" s="886">
        <v>84484960</v>
      </c>
      <c r="W5" s="886">
        <v>85105384</v>
      </c>
      <c r="X5" s="886">
        <v>92756308</v>
      </c>
      <c r="Y5" s="886">
        <v>88335102</v>
      </c>
      <c r="Z5" s="886">
        <v>78841818</v>
      </c>
      <c r="AA5" s="887">
        <v>78328524</v>
      </c>
    </row>
    <row r="6" spans="1:27" s="3" customFormat="1" ht="12.75" x14ac:dyDescent="0.2">
      <c r="B6" s="961"/>
      <c r="C6" s="223" t="s">
        <v>131</v>
      </c>
      <c r="D6" s="886">
        <v>223916071</v>
      </c>
      <c r="E6" s="886">
        <v>270955586</v>
      </c>
      <c r="F6" s="886">
        <v>282986665</v>
      </c>
      <c r="G6" s="886">
        <v>291759151</v>
      </c>
      <c r="H6" s="886">
        <v>309477515</v>
      </c>
      <c r="I6" s="886">
        <v>311664375</v>
      </c>
      <c r="J6" s="886">
        <v>343308780</v>
      </c>
      <c r="K6" s="886">
        <v>388727824</v>
      </c>
      <c r="L6" s="886">
        <v>420534884</v>
      </c>
      <c r="M6" s="886">
        <v>476503261</v>
      </c>
      <c r="N6" s="886">
        <v>544872916</v>
      </c>
      <c r="O6" s="886">
        <v>574178963</v>
      </c>
      <c r="P6" s="886">
        <v>585371110</v>
      </c>
      <c r="Q6" s="886">
        <v>602992855</v>
      </c>
      <c r="R6" s="886">
        <v>608115324</v>
      </c>
      <c r="S6" s="886">
        <v>619357793</v>
      </c>
      <c r="T6" s="886">
        <v>615644160</v>
      </c>
      <c r="U6" s="886">
        <v>600261735</v>
      </c>
      <c r="V6" s="886">
        <v>566356815</v>
      </c>
      <c r="W6" s="886">
        <v>565359682</v>
      </c>
      <c r="X6" s="886">
        <v>585411191</v>
      </c>
      <c r="Y6" s="886">
        <v>589905905</v>
      </c>
      <c r="Z6" s="886">
        <v>569038598</v>
      </c>
      <c r="AA6" s="887">
        <v>567328006</v>
      </c>
    </row>
    <row r="7" spans="1:27" s="3" customFormat="1" ht="12.75" x14ac:dyDescent="0.2">
      <c r="B7" s="961"/>
      <c r="C7" s="223" t="s">
        <v>465</v>
      </c>
      <c r="D7" s="886">
        <v>30796750</v>
      </c>
      <c r="E7" s="886">
        <v>42148480</v>
      </c>
      <c r="F7" s="886">
        <v>50967238</v>
      </c>
      <c r="G7" s="886">
        <v>55005220</v>
      </c>
      <c r="H7" s="886">
        <v>62996044</v>
      </c>
      <c r="I7" s="886">
        <v>70273089</v>
      </c>
      <c r="J7" s="886">
        <v>88974067</v>
      </c>
      <c r="K7" s="886">
        <v>91946200</v>
      </c>
      <c r="L7" s="886">
        <v>94870386</v>
      </c>
      <c r="M7" s="886">
        <v>108309991</v>
      </c>
      <c r="N7" s="886">
        <v>123361767</v>
      </c>
      <c r="O7" s="886">
        <v>113895653</v>
      </c>
      <c r="P7" s="886">
        <v>111035083</v>
      </c>
      <c r="Q7" s="886">
        <v>114027558</v>
      </c>
      <c r="R7" s="886">
        <v>115601329</v>
      </c>
      <c r="S7" s="886">
        <v>119287934</v>
      </c>
      <c r="T7" s="886">
        <v>120859607</v>
      </c>
      <c r="U7" s="886">
        <v>123108200</v>
      </c>
      <c r="V7" s="886">
        <v>116177644</v>
      </c>
      <c r="W7" s="886">
        <v>121381062</v>
      </c>
      <c r="X7" s="886">
        <v>129320225</v>
      </c>
      <c r="Y7" s="886">
        <v>132194350</v>
      </c>
      <c r="Z7" s="886">
        <v>127823574</v>
      </c>
      <c r="AA7" s="887">
        <v>137972234</v>
      </c>
    </row>
    <row r="8" spans="1:27" s="3" customFormat="1" ht="12.75" x14ac:dyDescent="0.2">
      <c r="B8" s="962"/>
      <c r="C8" s="223" t="s">
        <v>511</v>
      </c>
      <c r="D8" s="886">
        <v>12373863</v>
      </c>
      <c r="E8" s="886">
        <v>16536298</v>
      </c>
      <c r="F8" s="886">
        <v>19374917</v>
      </c>
      <c r="G8" s="886">
        <v>19513719</v>
      </c>
      <c r="H8" s="886">
        <v>15087294</v>
      </c>
      <c r="I8" s="886">
        <v>13402222</v>
      </c>
      <c r="J8" s="886">
        <v>13957170</v>
      </c>
      <c r="K8" s="886">
        <v>14865182</v>
      </c>
      <c r="L8" s="886">
        <v>16475267</v>
      </c>
      <c r="M8" s="886">
        <v>18634963</v>
      </c>
      <c r="N8" s="886">
        <v>23511008</v>
      </c>
      <c r="O8" s="886">
        <v>24896061</v>
      </c>
      <c r="P8" s="886">
        <v>25329203</v>
      </c>
      <c r="Q8" s="886">
        <v>26706782</v>
      </c>
      <c r="R8" s="886">
        <v>26362875</v>
      </c>
      <c r="S8" s="886">
        <v>26691606</v>
      </c>
      <c r="T8" s="886">
        <v>25211145</v>
      </c>
      <c r="U8" s="886">
        <v>24774884</v>
      </c>
      <c r="V8" s="886">
        <v>25003721</v>
      </c>
      <c r="W8" s="886">
        <v>25470598</v>
      </c>
      <c r="X8" s="886">
        <v>27947590</v>
      </c>
      <c r="Y8" s="886">
        <v>27565384</v>
      </c>
      <c r="Z8" s="886">
        <v>25340195</v>
      </c>
      <c r="AA8" s="887">
        <v>25933832</v>
      </c>
    </row>
    <row r="9" spans="1:27" s="3" customFormat="1" ht="12.75" x14ac:dyDescent="0.2">
      <c r="B9" s="960" t="s">
        <v>98</v>
      </c>
      <c r="C9" s="223" t="s">
        <v>464</v>
      </c>
      <c r="D9" s="886">
        <v>50340279</v>
      </c>
      <c r="E9" s="886">
        <v>66472465</v>
      </c>
      <c r="F9" s="886">
        <v>65410299</v>
      </c>
      <c r="G9" s="886">
        <v>64629300</v>
      </c>
      <c r="H9" s="886">
        <v>60274215</v>
      </c>
      <c r="I9" s="886">
        <v>58085063</v>
      </c>
      <c r="J9" s="886">
        <v>61120564</v>
      </c>
      <c r="K9" s="886">
        <v>65593900</v>
      </c>
      <c r="L9" s="886">
        <v>68896047</v>
      </c>
      <c r="M9" s="886">
        <v>82068309</v>
      </c>
      <c r="N9" s="886">
        <v>98994785</v>
      </c>
      <c r="O9" s="886">
        <v>107082407</v>
      </c>
      <c r="P9" s="886">
        <v>104243793</v>
      </c>
      <c r="Q9" s="886">
        <v>105156604</v>
      </c>
      <c r="R9" s="886">
        <v>102412291</v>
      </c>
      <c r="S9" s="886">
        <v>99792953</v>
      </c>
      <c r="T9" s="886">
        <v>93595470</v>
      </c>
      <c r="U9" s="886">
        <v>88846397</v>
      </c>
      <c r="V9" s="886">
        <v>76459793</v>
      </c>
      <c r="W9" s="886">
        <v>74123254</v>
      </c>
      <c r="X9" s="886">
        <v>76911413</v>
      </c>
      <c r="Y9" s="886">
        <v>68935953</v>
      </c>
      <c r="Z9" s="886">
        <v>61616741</v>
      </c>
      <c r="AA9" s="887">
        <v>64405595</v>
      </c>
    </row>
    <row r="10" spans="1:27" s="3" customFormat="1" ht="14.45" customHeight="1" x14ac:dyDescent="0.2">
      <c r="B10" s="961"/>
      <c r="C10" s="780" t="s">
        <v>449</v>
      </c>
      <c r="D10" s="886">
        <v>19782089</v>
      </c>
      <c r="E10" s="886">
        <v>25026530</v>
      </c>
      <c r="F10" s="886">
        <v>28176832</v>
      </c>
      <c r="G10" s="886">
        <v>28598670</v>
      </c>
      <c r="H10" s="886">
        <v>26206465</v>
      </c>
      <c r="I10" s="886">
        <v>26447816</v>
      </c>
      <c r="J10" s="886">
        <v>28560357</v>
      </c>
      <c r="K10" s="886">
        <v>31947594</v>
      </c>
      <c r="L10" s="886">
        <v>35128807</v>
      </c>
      <c r="M10" s="886">
        <v>41700060</v>
      </c>
      <c r="N10" s="886">
        <v>48068738</v>
      </c>
      <c r="O10" s="886">
        <v>51261762</v>
      </c>
      <c r="P10" s="886">
        <v>52464108</v>
      </c>
      <c r="Q10" s="886">
        <v>54542807</v>
      </c>
      <c r="R10" s="886">
        <v>53400187</v>
      </c>
      <c r="S10" s="886">
        <v>54206571</v>
      </c>
      <c r="T10" s="886">
        <v>52701984</v>
      </c>
      <c r="U10" s="886">
        <v>49270544</v>
      </c>
      <c r="V10" s="886">
        <v>41083228</v>
      </c>
      <c r="W10" s="886">
        <v>40303695</v>
      </c>
      <c r="X10" s="886">
        <v>42176490</v>
      </c>
      <c r="Y10" s="886">
        <v>38429881</v>
      </c>
      <c r="Z10" s="886">
        <v>32946739</v>
      </c>
      <c r="AA10" s="887">
        <v>34332812</v>
      </c>
    </row>
    <row r="11" spans="1:27" s="345" customFormat="1" ht="14.45" customHeight="1" x14ac:dyDescent="0.2">
      <c r="B11" s="961"/>
      <c r="C11" s="884" t="s">
        <v>131</v>
      </c>
      <c r="D11" s="883">
        <v>197060478</v>
      </c>
      <c r="E11" s="883">
        <v>240386151</v>
      </c>
      <c r="F11" s="883">
        <v>248969179</v>
      </c>
      <c r="G11" s="883">
        <v>252844974</v>
      </c>
      <c r="H11" s="883">
        <v>237658630</v>
      </c>
      <c r="I11" s="886">
        <v>233226621</v>
      </c>
      <c r="J11" s="886">
        <v>258173871</v>
      </c>
      <c r="K11" s="886">
        <v>289095308</v>
      </c>
      <c r="L11" s="886">
        <v>319125367</v>
      </c>
      <c r="M11" s="886">
        <v>365993131</v>
      </c>
      <c r="N11" s="886">
        <v>426383857</v>
      </c>
      <c r="O11" s="886">
        <v>453491601</v>
      </c>
      <c r="P11" s="886">
        <v>445533545</v>
      </c>
      <c r="Q11" s="886">
        <v>448972052</v>
      </c>
      <c r="R11" s="886">
        <v>446418603</v>
      </c>
      <c r="S11" s="886">
        <v>446820263</v>
      </c>
      <c r="T11" s="886">
        <v>442622822</v>
      </c>
      <c r="U11" s="886">
        <v>428741560</v>
      </c>
      <c r="V11" s="886">
        <v>391491272</v>
      </c>
      <c r="W11" s="886">
        <v>383680840</v>
      </c>
      <c r="X11" s="886">
        <v>386655476</v>
      </c>
      <c r="Y11" s="886">
        <v>366763575</v>
      </c>
      <c r="Z11" s="886">
        <v>339897058</v>
      </c>
      <c r="AA11" s="887">
        <v>350868302</v>
      </c>
    </row>
    <row r="12" spans="1:27" s="345" customFormat="1" ht="14.45" customHeight="1" x14ac:dyDescent="0.2">
      <c r="B12" s="961"/>
      <c r="C12" s="885" t="s">
        <v>465</v>
      </c>
      <c r="D12" s="529">
        <v>34441547</v>
      </c>
      <c r="E12" s="883">
        <v>44440993</v>
      </c>
      <c r="F12" s="883">
        <v>52008551</v>
      </c>
      <c r="G12" s="883">
        <v>55654442</v>
      </c>
      <c r="H12" s="883">
        <v>60444564</v>
      </c>
      <c r="I12" s="886">
        <v>66089696</v>
      </c>
      <c r="J12" s="886">
        <v>84196941</v>
      </c>
      <c r="K12" s="886">
        <v>88453052</v>
      </c>
      <c r="L12" s="886">
        <v>93713740</v>
      </c>
      <c r="M12" s="886">
        <v>107021663</v>
      </c>
      <c r="N12" s="886">
        <v>119311186</v>
      </c>
      <c r="O12" s="886">
        <v>109680409</v>
      </c>
      <c r="P12" s="886">
        <v>106712145</v>
      </c>
      <c r="Q12" s="886">
        <v>109751716</v>
      </c>
      <c r="R12" s="886">
        <v>109900429</v>
      </c>
      <c r="S12" s="886">
        <v>113565387</v>
      </c>
      <c r="T12" s="886">
        <v>113216092</v>
      </c>
      <c r="U12" s="886">
        <v>115127110</v>
      </c>
      <c r="V12" s="886">
        <v>107086151</v>
      </c>
      <c r="W12" s="886">
        <v>110531549</v>
      </c>
      <c r="X12" s="886">
        <v>115106525</v>
      </c>
      <c r="Y12" s="886">
        <v>110768793</v>
      </c>
      <c r="Z12" s="886">
        <v>105537009</v>
      </c>
      <c r="AA12" s="887">
        <v>113177559</v>
      </c>
    </row>
    <row r="13" spans="1:27" s="345" customFormat="1" ht="15" customHeight="1" x14ac:dyDescent="0.2">
      <c r="B13" s="962"/>
      <c r="C13" s="885" t="s">
        <v>511</v>
      </c>
      <c r="D13" s="529">
        <v>15120176</v>
      </c>
      <c r="E13" s="883">
        <v>19482897</v>
      </c>
      <c r="F13" s="883">
        <v>22909177</v>
      </c>
      <c r="G13" s="883">
        <v>22721489</v>
      </c>
      <c r="H13" s="883">
        <v>16371031</v>
      </c>
      <c r="I13" s="886">
        <v>15229812</v>
      </c>
      <c r="J13" s="886">
        <v>15468415</v>
      </c>
      <c r="K13" s="886">
        <v>16433726</v>
      </c>
      <c r="L13" s="886">
        <v>18118795</v>
      </c>
      <c r="M13" s="886">
        <v>20946004</v>
      </c>
      <c r="N13" s="886">
        <v>26463495</v>
      </c>
      <c r="O13" s="886">
        <v>25760846</v>
      </c>
      <c r="P13" s="886">
        <v>24614229</v>
      </c>
      <c r="Q13" s="886">
        <v>25362077</v>
      </c>
      <c r="R13" s="886">
        <v>25481270</v>
      </c>
      <c r="S13" s="886">
        <v>24961611</v>
      </c>
      <c r="T13" s="886">
        <v>22609814</v>
      </c>
      <c r="U13" s="886">
        <v>22081299</v>
      </c>
      <c r="V13" s="886">
        <v>20170827</v>
      </c>
      <c r="W13" s="886">
        <v>20503561</v>
      </c>
      <c r="X13" s="886">
        <v>21232206</v>
      </c>
      <c r="Y13" s="886">
        <v>19110435</v>
      </c>
      <c r="Z13" s="886">
        <v>17920809</v>
      </c>
      <c r="AA13" s="887">
        <v>18893150</v>
      </c>
    </row>
    <row r="14" spans="1:27" s="345" customFormat="1" ht="15" customHeight="1" x14ac:dyDescent="0.2">
      <c r="B14" s="964" t="s">
        <v>129</v>
      </c>
      <c r="C14" s="223" t="s">
        <v>464</v>
      </c>
      <c r="D14" s="529">
        <v>0</v>
      </c>
      <c r="E14" s="883">
        <v>0</v>
      </c>
      <c r="F14" s="883">
        <v>0</v>
      </c>
      <c r="G14" s="883">
        <v>0</v>
      </c>
      <c r="H14" s="883">
        <v>0</v>
      </c>
      <c r="I14" s="886">
        <v>0</v>
      </c>
      <c r="J14" s="886">
        <v>0</v>
      </c>
      <c r="K14" s="886">
        <v>0</v>
      </c>
      <c r="L14" s="886">
        <v>0</v>
      </c>
      <c r="M14" s="886">
        <v>0</v>
      </c>
      <c r="N14" s="886">
        <v>0</v>
      </c>
      <c r="O14" s="886">
        <v>0</v>
      </c>
      <c r="P14" s="886">
        <v>0</v>
      </c>
      <c r="Q14" s="886">
        <v>0</v>
      </c>
      <c r="R14" s="886">
        <v>0</v>
      </c>
      <c r="S14" s="886">
        <v>0</v>
      </c>
      <c r="T14" s="886">
        <v>0</v>
      </c>
      <c r="U14" s="886">
        <v>0</v>
      </c>
      <c r="V14" s="886">
        <v>0</v>
      </c>
      <c r="W14" s="886">
        <v>58471</v>
      </c>
      <c r="X14" s="886">
        <v>731652</v>
      </c>
      <c r="Y14" s="886">
        <v>1016095</v>
      </c>
      <c r="Z14" s="886">
        <v>1342442</v>
      </c>
      <c r="AA14" s="887">
        <v>1984081</v>
      </c>
    </row>
    <row r="15" spans="1:27" s="345" customFormat="1" ht="15" customHeight="1" x14ac:dyDescent="0.2">
      <c r="B15" s="965"/>
      <c r="C15" s="780" t="s">
        <v>449</v>
      </c>
      <c r="D15" s="529">
        <v>0</v>
      </c>
      <c r="E15" s="883">
        <v>0</v>
      </c>
      <c r="F15" s="883">
        <v>0</v>
      </c>
      <c r="G15" s="883">
        <v>0</v>
      </c>
      <c r="H15" s="883">
        <v>0</v>
      </c>
      <c r="I15" s="886">
        <v>0</v>
      </c>
      <c r="J15" s="886">
        <v>0</v>
      </c>
      <c r="K15" s="886">
        <v>0</v>
      </c>
      <c r="L15" s="886">
        <v>0</v>
      </c>
      <c r="M15" s="886">
        <v>0</v>
      </c>
      <c r="N15" s="886">
        <v>0</v>
      </c>
      <c r="O15" s="886">
        <v>0</v>
      </c>
      <c r="P15" s="886">
        <v>0</v>
      </c>
      <c r="Q15" s="886">
        <v>0</v>
      </c>
      <c r="R15" s="886">
        <v>0</v>
      </c>
      <c r="S15" s="886">
        <v>0</v>
      </c>
      <c r="T15" s="886">
        <v>0</v>
      </c>
      <c r="U15" s="886">
        <v>0</v>
      </c>
      <c r="V15" s="886">
        <v>0</v>
      </c>
      <c r="W15" s="886">
        <v>0</v>
      </c>
      <c r="X15" s="886">
        <v>264373</v>
      </c>
      <c r="Y15" s="886">
        <v>302778</v>
      </c>
      <c r="Z15" s="886">
        <v>389303</v>
      </c>
      <c r="AA15" s="887">
        <v>489738</v>
      </c>
    </row>
    <row r="16" spans="1:27" s="345" customFormat="1" ht="15" customHeight="1" x14ac:dyDescent="0.2">
      <c r="B16" s="965"/>
      <c r="C16" s="884" t="s">
        <v>131</v>
      </c>
      <c r="D16" s="529">
        <v>0</v>
      </c>
      <c r="E16" s="883">
        <v>0</v>
      </c>
      <c r="F16" s="883">
        <v>0</v>
      </c>
      <c r="G16" s="883">
        <v>0</v>
      </c>
      <c r="H16" s="883">
        <v>0</v>
      </c>
      <c r="I16" s="886">
        <v>0</v>
      </c>
      <c r="J16" s="886">
        <v>0</v>
      </c>
      <c r="K16" s="886">
        <v>0</v>
      </c>
      <c r="L16" s="886">
        <v>0</v>
      </c>
      <c r="M16" s="886">
        <v>0</v>
      </c>
      <c r="N16" s="886">
        <v>0</v>
      </c>
      <c r="O16" s="886">
        <v>0</v>
      </c>
      <c r="P16" s="886">
        <v>0</v>
      </c>
      <c r="Q16" s="886">
        <v>0</v>
      </c>
      <c r="R16" s="886">
        <v>0</v>
      </c>
      <c r="S16" s="886">
        <v>0</v>
      </c>
      <c r="T16" s="886">
        <v>0</v>
      </c>
      <c r="U16" s="886">
        <v>0</v>
      </c>
      <c r="V16" s="886">
        <v>0</v>
      </c>
      <c r="W16" s="886">
        <v>95566</v>
      </c>
      <c r="X16" s="886">
        <v>2535353</v>
      </c>
      <c r="Y16" s="886">
        <v>5492643</v>
      </c>
      <c r="Z16" s="886">
        <v>7894298</v>
      </c>
      <c r="AA16" s="887">
        <v>10922375</v>
      </c>
    </row>
    <row r="17" spans="2:27" s="345" customFormat="1" ht="15" customHeight="1" x14ac:dyDescent="0.2">
      <c r="B17" s="965"/>
      <c r="C17" s="885" t="s">
        <v>465</v>
      </c>
      <c r="D17" s="529">
        <v>0</v>
      </c>
      <c r="E17" s="883">
        <v>0</v>
      </c>
      <c r="F17" s="883">
        <v>0</v>
      </c>
      <c r="G17" s="883">
        <v>0</v>
      </c>
      <c r="H17" s="883">
        <v>0</v>
      </c>
      <c r="I17" s="886">
        <v>0</v>
      </c>
      <c r="J17" s="886">
        <v>0</v>
      </c>
      <c r="K17" s="886">
        <v>0</v>
      </c>
      <c r="L17" s="886">
        <v>0</v>
      </c>
      <c r="M17" s="886">
        <v>0</v>
      </c>
      <c r="N17" s="886">
        <v>0</v>
      </c>
      <c r="O17" s="886">
        <v>0</v>
      </c>
      <c r="P17" s="886">
        <v>0</v>
      </c>
      <c r="Q17" s="886">
        <v>0</v>
      </c>
      <c r="R17" s="886">
        <v>0</v>
      </c>
      <c r="S17" s="886">
        <v>0</v>
      </c>
      <c r="T17" s="886">
        <v>0</v>
      </c>
      <c r="U17" s="886">
        <v>0</v>
      </c>
      <c r="V17" s="886">
        <v>0</v>
      </c>
      <c r="W17" s="886">
        <v>2970</v>
      </c>
      <c r="X17" s="886">
        <v>209446</v>
      </c>
      <c r="Y17" s="886">
        <v>427720</v>
      </c>
      <c r="Z17" s="886">
        <v>760524</v>
      </c>
      <c r="AA17" s="887">
        <v>1159917</v>
      </c>
    </row>
    <row r="18" spans="2:27" s="345" customFormat="1" ht="15" customHeight="1" x14ac:dyDescent="0.2">
      <c r="B18" s="966"/>
      <c r="C18" s="885" t="s">
        <v>511</v>
      </c>
      <c r="D18" s="529">
        <v>0</v>
      </c>
      <c r="E18" s="883">
        <v>0</v>
      </c>
      <c r="F18" s="883">
        <v>0</v>
      </c>
      <c r="G18" s="883">
        <v>0</v>
      </c>
      <c r="H18" s="883">
        <v>0</v>
      </c>
      <c r="I18" s="886">
        <v>0</v>
      </c>
      <c r="J18" s="886">
        <v>0</v>
      </c>
      <c r="K18" s="886">
        <v>0</v>
      </c>
      <c r="L18" s="886">
        <v>0</v>
      </c>
      <c r="M18" s="886">
        <v>0</v>
      </c>
      <c r="N18" s="886">
        <v>0</v>
      </c>
      <c r="O18" s="886">
        <v>0</v>
      </c>
      <c r="P18" s="886">
        <v>0</v>
      </c>
      <c r="Q18" s="886">
        <v>0</v>
      </c>
      <c r="R18" s="886">
        <v>0</v>
      </c>
      <c r="S18" s="886">
        <v>0</v>
      </c>
      <c r="T18" s="886">
        <v>0</v>
      </c>
      <c r="U18" s="886">
        <v>0</v>
      </c>
      <c r="V18" s="886">
        <v>0</v>
      </c>
      <c r="W18" s="886">
        <v>15021</v>
      </c>
      <c r="X18" s="886">
        <v>130275</v>
      </c>
      <c r="Y18" s="886">
        <v>230631</v>
      </c>
      <c r="Z18" s="886">
        <v>342697</v>
      </c>
      <c r="AA18" s="887">
        <v>475118</v>
      </c>
    </row>
    <row r="19" spans="2:27" s="3" customFormat="1" ht="12.75" x14ac:dyDescent="0.2">
      <c r="B19" s="960" t="s">
        <v>155</v>
      </c>
      <c r="C19" s="223" t="s">
        <v>464</v>
      </c>
      <c r="D19" s="886">
        <v>116668350</v>
      </c>
      <c r="E19" s="886">
        <v>158541094</v>
      </c>
      <c r="F19" s="886">
        <v>153773744</v>
      </c>
      <c r="G19" s="886">
        <v>157050535</v>
      </c>
      <c r="H19" s="886">
        <v>158078197</v>
      </c>
      <c r="I19" s="886">
        <v>157027046</v>
      </c>
      <c r="J19" s="886">
        <v>166489840</v>
      </c>
      <c r="K19" s="886">
        <v>178307305</v>
      </c>
      <c r="L19" s="886">
        <v>187817220</v>
      </c>
      <c r="M19" s="886">
        <v>209607681</v>
      </c>
      <c r="N19" s="886">
        <v>251190616</v>
      </c>
      <c r="O19" s="886">
        <v>270033525</v>
      </c>
      <c r="P19" s="886">
        <v>265283123</v>
      </c>
      <c r="Q19" s="886">
        <v>270825755</v>
      </c>
      <c r="R19" s="886">
        <v>274346294</v>
      </c>
      <c r="S19" s="886">
        <v>271616391</v>
      </c>
      <c r="T19" s="886">
        <v>256066886</v>
      </c>
      <c r="U19" s="886">
        <v>247630026</v>
      </c>
      <c r="V19" s="886">
        <v>223395242</v>
      </c>
      <c r="W19" s="886">
        <v>220480528</v>
      </c>
      <c r="X19" s="886">
        <v>235495641</v>
      </c>
      <c r="Y19" s="886">
        <v>217674285</v>
      </c>
      <c r="Z19" s="886">
        <v>199498736</v>
      </c>
      <c r="AA19" s="887">
        <v>202319394</v>
      </c>
    </row>
    <row r="20" spans="2:27" s="3" customFormat="1" ht="14.45" customHeight="1" x14ac:dyDescent="0.2">
      <c r="B20" s="961"/>
      <c r="C20" s="223" t="s">
        <v>449</v>
      </c>
      <c r="D20" s="886">
        <v>48021516</v>
      </c>
      <c r="E20" s="886">
        <v>58417946</v>
      </c>
      <c r="F20" s="886">
        <v>64391327</v>
      </c>
      <c r="G20" s="886">
        <v>66578064</v>
      </c>
      <c r="H20" s="886">
        <v>67022730</v>
      </c>
      <c r="I20" s="886">
        <v>69013278</v>
      </c>
      <c r="J20" s="886">
        <v>75833671</v>
      </c>
      <c r="K20" s="886">
        <v>84809932</v>
      </c>
      <c r="L20" s="886">
        <v>92926576</v>
      </c>
      <c r="M20" s="886">
        <v>110002264</v>
      </c>
      <c r="N20" s="886">
        <v>125617261</v>
      </c>
      <c r="O20" s="886">
        <v>133181765</v>
      </c>
      <c r="P20" s="886">
        <v>139004023</v>
      </c>
      <c r="Q20" s="886">
        <v>145674633</v>
      </c>
      <c r="R20" s="886">
        <v>147662926</v>
      </c>
      <c r="S20" s="886">
        <v>155195749</v>
      </c>
      <c r="T20" s="886">
        <v>150902170</v>
      </c>
      <c r="U20" s="886">
        <v>146828703</v>
      </c>
      <c r="V20" s="886">
        <v>125568187</v>
      </c>
      <c r="W20" s="886">
        <v>125409079</v>
      </c>
      <c r="X20" s="886">
        <v>135197171</v>
      </c>
      <c r="Y20" s="886">
        <v>127067762</v>
      </c>
      <c r="Z20" s="886">
        <v>112177859</v>
      </c>
      <c r="AA20" s="887">
        <v>113151074</v>
      </c>
    </row>
    <row r="21" spans="2:27" s="3" customFormat="1" ht="14.45" customHeight="1" x14ac:dyDescent="0.2">
      <c r="B21" s="961"/>
      <c r="C21" s="223" t="s">
        <v>131</v>
      </c>
      <c r="D21" s="886">
        <v>420976548</v>
      </c>
      <c r="E21" s="886">
        <v>511341737</v>
      </c>
      <c r="F21" s="886">
        <v>531955845</v>
      </c>
      <c r="G21" s="886">
        <v>544604124</v>
      </c>
      <c r="H21" s="886">
        <v>547136145</v>
      </c>
      <c r="I21" s="886">
        <v>544890995</v>
      </c>
      <c r="J21" s="886">
        <v>601482652</v>
      </c>
      <c r="K21" s="886">
        <v>677823134</v>
      </c>
      <c r="L21" s="886">
        <v>739660250</v>
      </c>
      <c r="M21" s="886">
        <v>842496392</v>
      </c>
      <c r="N21" s="886">
        <v>971256772</v>
      </c>
      <c r="O21" s="886">
        <v>1027670564</v>
      </c>
      <c r="P21" s="886">
        <v>1030904653</v>
      </c>
      <c r="Q21" s="886">
        <v>1051964906</v>
      </c>
      <c r="R21" s="886">
        <v>1054533927</v>
      </c>
      <c r="S21" s="886">
        <v>1066178055</v>
      </c>
      <c r="T21" s="886">
        <v>1058266982</v>
      </c>
      <c r="U21" s="886">
        <v>1029003296</v>
      </c>
      <c r="V21" s="886">
        <v>957848084</v>
      </c>
      <c r="W21" s="886">
        <v>949136089</v>
      </c>
      <c r="X21" s="886">
        <v>974602018</v>
      </c>
      <c r="Y21" s="886">
        <v>962162123</v>
      </c>
      <c r="Z21" s="886">
        <v>916829956</v>
      </c>
      <c r="AA21" s="887">
        <v>929118683</v>
      </c>
    </row>
    <row r="22" spans="2:27" s="3" customFormat="1" ht="14.45" customHeight="1" x14ac:dyDescent="0.2">
      <c r="B22" s="961"/>
      <c r="C22" s="223" t="s">
        <v>465</v>
      </c>
      <c r="D22" s="886">
        <v>65022343</v>
      </c>
      <c r="E22" s="886">
        <v>86362842</v>
      </c>
      <c r="F22" s="886">
        <v>102697272</v>
      </c>
      <c r="G22" s="886">
        <v>110449822</v>
      </c>
      <c r="H22" s="886">
        <v>123209835</v>
      </c>
      <c r="I22" s="886">
        <v>136145488</v>
      </c>
      <c r="J22" s="886">
        <v>173012969</v>
      </c>
      <c r="K22" s="886">
        <v>180188636</v>
      </c>
      <c r="L22" s="886">
        <v>188322459</v>
      </c>
      <c r="M22" s="886">
        <v>215036963</v>
      </c>
      <c r="N22" s="886">
        <v>242210907</v>
      </c>
      <c r="O22" s="886">
        <v>223054437</v>
      </c>
      <c r="P22" s="886">
        <v>217205895</v>
      </c>
      <c r="Q22" s="886">
        <v>223202875</v>
      </c>
      <c r="R22" s="886">
        <v>224744124</v>
      </c>
      <c r="S22" s="886">
        <v>232022279</v>
      </c>
      <c r="T22" s="886">
        <v>233233624</v>
      </c>
      <c r="U22" s="886">
        <v>237378904</v>
      </c>
      <c r="V22" s="886">
        <v>222457293</v>
      </c>
      <c r="W22" s="886">
        <v>231053455</v>
      </c>
      <c r="X22" s="886">
        <v>243815976</v>
      </c>
      <c r="Y22" s="886">
        <v>242790589</v>
      </c>
      <c r="Z22" s="886">
        <v>233283849</v>
      </c>
      <c r="AA22" s="887">
        <v>251549200</v>
      </c>
    </row>
    <row r="23" spans="2:27" s="3" customFormat="1" ht="15" customHeight="1" thickBot="1" x14ac:dyDescent="0.25">
      <c r="B23" s="963"/>
      <c r="C23" s="218" t="s">
        <v>511</v>
      </c>
      <c r="D23" s="888">
        <v>27494037</v>
      </c>
      <c r="E23" s="888">
        <v>36019195</v>
      </c>
      <c r="F23" s="888">
        <v>42284094</v>
      </c>
      <c r="G23" s="888">
        <v>42235207</v>
      </c>
      <c r="H23" s="888">
        <v>31458325</v>
      </c>
      <c r="I23" s="888">
        <v>28632035</v>
      </c>
      <c r="J23" s="888">
        <v>29425587</v>
      </c>
      <c r="K23" s="888">
        <v>31298909</v>
      </c>
      <c r="L23" s="888">
        <v>34594061</v>
      </c>
      <c r="M23" s="888">
        <v>39580967</v>
      </c>
      <c r="N23" s="888">
        <v>49974504</v>
      </c>
      <c r="O23" s="888">
        <v>50656907</v>
      </c>
      <c r="P23" s="888">
        <v>49943430</v>
      </c>
      <c r="Q23" s="888">
        <v>52068858</v>
      </c>
      <c r="R23" s="888">
        <v>51844145</v>
      </c>
      <c r="S23" s="888">
        <v>51653218</v>
      </c>
      <c r="T23" s="888">
        <v>47820958</v>
      </c>
      <c r="U23" s="888">
        <v>46856183</v>
      </c>
      <c r="V23" s="888">
        <v>45174548</v>
      </c>
      <c r="W23" s="888">
        <v>45989181</v>
      </c>
      <c r="X23" s="888">
        <v>49310072</v>
      </c>
      <c r="Y23" s="888">
        <v>46906450</v>
      </c>
      <c r="Z23" s="888">
        <v>43603700</v>
      </c>
      <c r="AA23" s="889">
        <v>45302101</v>
      </c>
    </row>
    <row r="24" spans="2:27" s="3" customFormat="1" ht="12.75" x14ac:dyDescent="0.2">
      <c r="B24" s="2" t="s">
        <v>490</v>
      </c>
      <c r="C24" s="2"/>
      <c r="D24" s="2"/>
    </row>
    <row r="25" spans="2:27" s="704" customFormat="1" ht="12.75" x14ac:dyDescent="0.2">
      <c r="B25" s="897" t="s">
        <v>618</v>
      </c>
      <c r="T25" s="907"/>
      <c r="V25" s="101"/>
      <c r="W25" s="101"/>
    </row>
    <row r="26" spans="2:27" s="3" customFormat="1" ht="12.75" x14ac:dyDescent="0.2">
      <c r="B26" s="2" t="s">
        <v>57</v>
      </c>
      <c r="C26" s="2"/>
      <c r="D26" s="2"/>
      <c r="H26" s="522"/>
    </row>
    <row r="27" spans="2:27" s="3" customFormat="1" ht="12.75" x14ac:dyDescent="0.2">
      <c r="B27" s="3" t="s">
        <v>599</v>
      </c>
    </row>
    <row r="28" spans="2:27" x14ac:dyDescent="0.25">
      <c r="B28" s="3"/>
    </row>
  </sheetData>
  <mergeCells count="4">
    <mergeCell ref="B4:B8"/>
    <mergeCell ref="B9:B13"/>
    <mergeCell ref="B19:B23"/>
    <mergeCell ref="B14:B18"/>
  </mergeCells>
  <hyperlinks>
    <hyperlink ref="A2" location="index!A1" display="index" xr:uid="{CA26D006-DE55-422F-9D43-07DF5D777CA4}"/>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CD389-18B8-4F60-93E0-7D8FECD64FB4}">
  <sheetPr>
    <tabColor rgb="FF92D050"/>
    <pageSetUpPr fitToPage="1"/>
  </sheetPr>
  <dimension ref="A1:AH11"/>
  <sheetViews>
    <sheetView zoomScaleNormal="100" workbookViewId="0"/>
  </sheetViews>
  <sheetFormatPr defaultColWidth="9.140625" defaultRowHeight="12.75" x14ac:dyDescent="0.2"/>
  <cols>
    <col min="1" max="1" width="9.140625" style="3" customWidth="1"/>
    <col min="2" max="2" width="37.5703125" style="3" customWidth="1"/>
    <col min="3" max="34" width="9.28515625" style="3" customWidth="1"/>
    <col min="35" max="16384" width="9.140625" style="3"/>
  </cols>
  <sheetData>
    <row r="1" spans="1:34" ht="15" customHeight="1" x14ac:dyDescent="0.2">
      <c r="A1" s="154" t="s">
        <v>144</v>
      </c>
    </row>
    <row r="2" spans="1:34" ht="15" x14ac:dyDescent="0.25">
      <c r="A2" s="372" t="s">
        <v>139</v>
      </c>
      <c r="B2" s="2" t="s">
        <v>386</v>
      </c>
      <c r="D2" s="2"/>
    </row>
    <row r="3" spans="1:34" ht="13.5" thickBot="1" x14ac:dyDescent="0.25">
      <c r="B3" s="2"/>
      <c r="C3" s="2"/>
      <c r="D3" s="2"/>
      <c r="AE3" s="345"/>
      <c r="AF3" s="345"/>
      <c r="AG3" s="345"/>
    </row>
    <row r="4" spans="1:34" x14ac:dyDescent="0.2">
      <c r="B4" s="164"/>
      <c r="C4" s="455">
        <v>1992</v>
      </c>
      <c r="D4" s="455">
        <v>1993</v>
      </c>
      <c r="E4" s="455">
        <v>1994</v>
      </c>
      <c r="F4" s="455">
        <v>1995</v>
      </c>
      <c r="G4" s="455">
        <v>1996</v>
      </c>
      <c r="H4" s="455">
        <v>1997</v>
      </c>
      <c r="I4" s="455">
        <v>1998</v>
      </c>
      <c r="J4" s="455">
        <v>1999</v>
      </c>
      <c r="K4" s="455">
        <v>2000</v>
      </c>
      <c r="L4" s="455">
        <v>2001</v>
      </c>
      <c r="M4" s="455">
        <v>2002</v>
      </c>
      <c r="N4" s="455">
        <v>2003</v>
      </c>
      <c r="O4" s="455">
        <v>2004</v>
      </c>
      <c r="P4" s="455">
        <v>2005</v>
      </c>
      <c r="Q4" s="455">
        <v>2006</v>
      </c>
      <c r="R4" s="455">
        <v>2007</v>
      </c>
      <c r="S4" s="455">
        <v>2008</v>
      </c>
      <c r="T4" s="455">
        <v>2009</v>
      </c>
      <c r="U4" s="455">
        <v>2010</v>
      </c>
      <c r="V4" s="455">
        <v>2011</v>
      </c>
      <c r="W4" s="455">
        <v>2012</v>
      </c>
      <c r="X4" s="455">
        <v>2013</v>
      </c>
      <c r="Y4" s="455">
        <v>2014</v>
      </c>
      <c r="Z4" s="455">
        <v>2015</v>
      </c>
      <c r="AA4" s="455">
        <v>2016</v>
      </c>
      <c r="AB4" s="455">
        <v>2017</v>
      </c>
      <c r="AC4" s="455">
        <v>2018</v>
      </c>
      <c r="AD4" s="455">
        <v>2019</v>
      </c>
      <c r="AE4" s="455">
        <v>2020</v>
      </c>
      <c r="AF4" s="455">
        <v>2021</v>
      </c>
      <c r="AG4" s="818">
        <v>2022</v>
      </c>
      <c r="AH4" s="456">
        <v>2023</v>
      </c>
    </row>
    <row r="5" spans="1:34" x14ac:dyDescent="0.2">
      <c r="B5" s="568" t="s">
        <v>387</v>
      </c>
      <c r="C5" s="14">
        <v>160.4</v>
      </c>
      <c r="D5" s="14">
        <v>272.2</v>
      </c>
      <c r="E5" s="14">
        <v>341.9</v>
      </c>
      <c r="F5" s="14">
        <v>398.1</v>
      </c>
      <c r="G5" s="14">
        <v>443.6</v>
      </c>
      <c r="H5" s="14">
        <v>577.1</v>
      </c>
      <c r="I5" s="14">
        <v>653.6</v>
      </c>
      <c r="J5" s="14">
        <v>566.20000000000005</v>
      </c>
      <c r="K5" s="593">
        <v>782.1</v>
      </c>
      <c r="L5" s="593">
        <v>915.4</v>
      </c>
      <c r="M5" s="593">
        <v>940.4</v>
      </c>
      <c r="N5" s="593">
        <v>994.5</v>
      </c>
      <c r="O5" s="593">
        <v>982.7</v>
      </c>
      <c r="P5" s="593">
        <v>989.4</v>
      </c>
      <c r="Q5" s="593">
        <v>1106.7</v>
      </c>
      <c r="R5" s="593">
        <v>1180.3</v>
      </c>
      <c r="S5" s="593">
        <v>1241.3</v>
      </c>
      <c r="T5" s="593">
        <v>1389.3</v>
      </c>
      <c r="U5" s="593">
        <v>1550.7</v>
      </c>
      <c r="V5" s="593">
        <v>1582.6</v>
      </c>
      <c r="W5" s="593">
        <v>1573.7</v>
      </c>
      <c r="X5" s="593">
        <v>1598.7</v>
      </c>
      <c r="Y5" s="593">
        <v>1601.2</v>
      </c>
      <c r="Z5" s="593">
        <v>1622.4</v>
      </c>
      <c r="AA5" s="593">
        <v>1601.8</v>
      </c>
      <c r="AB5" s="593">
        <v>1567.8</v>
      </c>
      <c r="AC5" s="593">
        <v>1451.9</v>
      </c>
      <c r="AD5" s="593">
        <v>1472.4</v>
      </c>
      <c r="AE5" s="146">
        <v>1560.4</v>
      </c>
      <c r="AF5" s="146">
        <v>1498.8</v>
      </c>
      <c r="AG5" s="474">
        <v>1386.4661739999999</v>
      </c>
      <c r="AH5" s="145">
        <v>1391</v>
      </c>
    </row>
    <row r="6" spans="1:34" ht="13.5" thickBot="1" x14ac:dyDescent="0.25">
      <c r="B6" s="469" t="s">
        <v>388</v>
      </c>
      <c r="C6" s="246">
        <v>44202</v>
      </c>
      <c r="D6" s="246">
        <v>68411</v>
      </c>
      <c r="E6" s="246">
        <v>79338</v>
      </c>
      <c r="F6" s="246">
        <v>89817</v>
      </c>
      <c r="G6" s="246">
        <v>95411</v>
      </c>
      <c r="H6" s="246">
        <v>105038</v>
      </c>
      <c r="I6" s="246">
        <v>114387</v>
      </c>
      <c r="J6" s="246">
        <v>115142</v>
      </c>
      <c r="K6" s="594">
        <v>128107</v>
      </c>
      <c r="L6" s="524">
        <v>148142</v>
      </c>
      <c r="M6" s="524">
        <v>150526</v>
      </c>
      <c r="N6" s="524">
        <v>156250</v>
      </c>
      <c r="O6" s="524">
        <v>157032</v>
      </c>
      <c r="P6" s="524">
        <v>154411</v>
      </c>
      <c r="Q6" s="524">
        <v>167420</v>
      </c>
      <c r="R6" s="524">
        <v>173791</v>
      </c>
      <c r="S6" s="524">
        <v>178533</v>
      </c>
      <c r="T6" s="524">
        <v>198738</v>
      </c>
      <c r="U6" s="524">
        <v>212485</v>
      </c>
      <c r="V6" s="524">
        <v>207330</v>
      </c>
      <c r="W6" s="524">
        <v>201187</v>
      </c>
      <c r="X6" s="524">
        <v>192257</v>
      </c>
      <c r="Y6" s="524">
        <v>186477</v>
      </c>
      <c r="Z6" s="524">
        <v>182537</v>
      </c>
      <c r="AA6" s="524">
        <v>176938</v>
      </c>
      <c r="AB6" s="524">
        <v>170037</v>
      </c>
      <c r="AC6" s="524">
        <v>154608</v>
      </c>
      <c r="AD6" s="524">
        <v>149229</v>
      </c>
      <c r="AE6" s="140">
        <v>148905</v>
      </c>
      <c r="AF6" s="140">
        <v>146994</v>
      </c>
      <c r="AG6" s="479">
        <v>129711</v>
      </c>
      <c r="AH6" s="244">
        <v>120918</v>
      </c>
    </row>
    <row r="7" spans="1:34" x14ac:dyDescent="0.2">
      <c r="B7" s="2" t="s">
        <v>489</v>
      </c>
      <c r="V7" s="595"/>
      <c r="W7" s="595"/>
      <c r="X7" s="595"/>
      <c r="Y7" s="595"/>
      <c r="Z7" s="595"/>
      <c r="AA7" s="595"/>
      <c r="AB7" s="595"/>
      <c r="AC7" s="510"/>
      <c r="AD7" s="510"/>
      <c r="AE7" s="510"/>
      <c r="AG7" s="827"/>
      <c r="AH7" s="595"/>
    </row>
    <row r="8" spans="1:34" s="704" customFormat="1" x14ac:dyDescent="0.2">
      <c r="B8" s="897" t="s">
        <v>627</v>
      </c>
      <c r="V8" s="510"/>
      <c r="W8" s="510"/>
      <c r="X8" s="510"/>
      <c r="Y8" s="510"/>
      <c r="Z8" s="510"/>
      <c r="AA8" s="510"/>
      <c r="AB8" s="510"/>
      <c r="AC8" s="510"/>
      <c r="AD8" s="510"/>
      <c r="AE8" s="510"/>
    </row>
    <row r="9" spans="1:34" x14ac:dyDescent="0.2">
      <c r="B9" s="2" t="s">
        <v>57</v>
      </c>
      <c r="M9" s="596"/>
      <c r="N9" s="102"/>
      <c r="O9" s="596"/>
      <c r="P9" s="596"/>
      <c r="Q9" s="102"/>
    </row>
    <row r="10" spans="1:34" ht="15" customHeight="1" x14ac:dyDescent="0.2">
      <c r="B10" s="299" t="s">
        <v>389</v>
      </c>
      <c r="M10" s="597"/>
      <c r="N10" s="102"/>
      <c r="O10" s="597"/>
      <c r="P10" s="597"/>
      <c r="Q10" s="598"/>
      <c r="R10" s="597"/>
    </row>
    <row r="11" spans="1:34" x14ac:dyDescent="0.2">
      <c r="B11" s="299" t="s">
        <v>390</v>
      </c>
      <c r="M11" s="102"/>
      <c r="N11" s="102"/>
      <c r="O11" s="102"/>
      <c r="P11" s="102"/>
      <c r="Q11" s="102"/>
    </row>
  </sheetData>
  <hyperlinks>
    <hyperlink ref="A2" location="index!A1" display="index" xr:uid="{C8A749D8-FDE3-4D15-ADCF-B2731CA75620}"/>
  </hyperlinks>
  <pageMargins left="0.7" right="0.7" top="0.75" bottom="0.75" header="0.3" footer="0.3"/>
  <pageSetup paperSize="9" scale="3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FB7D5-007D-4386-8674-7FF23B4B6075}">
  <sheetPr>
    <tabColor rgb="FF92D050"/>
    <pageSetUpPr fitToPage="1"/>
  </sheetPr>
  <dimension ref="A1:D43"/>
  <sheetViews>
    <sheetView zoomScaleNormal="100" workbookViewId="0"/>
  </sheetViews>
  <sheetFormatPr defaultColWidth="9.140625" defaultRowHeight="12.75" x14ac:dyDescent="0.2"/>
  <cols>
    <col min="1" max="1" width="9.140625" style="3" customWidth="1"/>
    <col min="2" max="2" width="8.140625" style="3" customWidth="1"/>
    <col min="3" max="3" width="22.140625" style="3" customWidth="1"/>
    <col min="4" max="4" width="21.7109375" style="3" bestFit="1" customWidth="1"/>
    <col min="5" max="7" width="9.140625" style="3"/>
    <col min="8" max="8" width="26.42578125" style="3" bestFit="1" customWidth="1"/>
    <col min="9" max="9" width="19" style="3" bestFit="1" customWidth="1"/>
    <col min="10" max="16384" width="9.140625" style="3"/>
  </cols>
  <sheetData>
    <row r="1" spans="1:4" ht="15" customHeight="1" x14ac:dyDescent="0.2">
      <c r="A1" s="154" t="s">
        <v>144</v>
      </c>
    </row>
    <row r="2" spans="1:4" ht="15" x14ac:dyDescent="0.25">
      <c r="A2" s="372" t="s">
        <v>139</v>
      </c>
      <c r="B2" s="2" t="s">
        <v>381</v>
      </c>
      <c r="C2" s="2"/>
      <c r="D2" s="2"/>
    </row>
    <row r="3" spans="1:4" ht="13.5" thickBot="1" x14ac:dyDescent="0.25"/>
    <row r="4" spans="1:4" x14ac:dyDescent="0.2">
      <c r="B4" s="164" t="s">
        <v>355</v>
      </c>
      <c r="C4" s="465" t="s">
        <v>380</v>
      </c>
      <c r="D4" s="464" t="s">
        <v>120</v>
      </c>
    </row>
    <row r="5" spans="1:4" x14ac:dyDescent="0.2">
      <c r="B5" s="147">
        <v>2023</v>
      </c>
      <c r="C5" s="574">
        <v>120918</v>
      </c>
      <c r="D5" s="222">
        <v>27879</v>
      </c>
    </row>
    <row r="6" spans="1:4" x14ac:dyDescent="0.2">
      <c r="B6" s="147">
        <v>2022</v>
      </c>
      <c r="C6" s="574">
        <v>129711</v>
      </c>
      <c r="D6" s="222">
        <v>28128</v>
      </c>
    </row>
    <row r="7" spans="1:4" x14ac:dyDescent="0.2">
      <c r="B7" s="147">
        <v>2021</v>
      </c>
      <c r="C7" s="574">
        <v>146994</v>
      </c>
      <c r="D7" s="222">
        <v>34152</v>
      </c>
    </row>
    <row r="8" spans="1:4" x14ac:dyDescent="0.2">
      <c r="B8" s="147">
        <v>2020</v>
      </c>
      <c r="C8" s="574">
        <v>148905</v>
      </c>
      <c r="D8" s="222">
        <v>35232</v>
      </c>
    </row>
    <row r="9" spans="1:4" x14ac:dyDescent="0.2">
      <c r="B9" s="147">
        <v>2019</v>
      </c>
      <c r="C9" s="574">
        <v>149229</v>
      </c>
      <c r="D9" s="222">
        <v>34212</v>
      </c>
    </row>
    <row r="10" spans="1:4" ht="15" customHeight="1" x14ac:dyDescent="0.2">
      <c r="B10" s="147">
        <v>2018</v>
      </c>
      <c r="C10" s="574">
        <v>154608</v>
      </c>
      <c r="D10" s="222">
        <v>30613</v>
      </c>
    </row>
    <row r="11" spans="1:4" x14ac:dyDescent="0.2">
      <c r="B11" s="147">
        <v>2017</v>
      </c>
      <c r="C11" s="574">
        <v>170037</v>
      </c>
      <c r="D11" s="222">
        <v>42136</v>
      </c>
    </row>
    <row r="12" spans="1:4" ht="15" customHeight="1" x14ac:dyDescent="0.2">
      <c r="B12" s="147">
        <v>2016</v>
      </c>
      <c r="C12" s="574">
        <v>176938</v>
      </c>
      <c r="D12" s="222">
        <v>44566</v>
      </c>
    </row>
    <row r="13" spans="1:4" x14ac:dyDescent="0.2">
      <c r="B13" s="147">
        <v>2015</v>
      </c>
      <c r="C13" s="574">
        <v>182537</v>
      </c>
      <c r="D13" s="222">
        <v>46721</v>
      </c>
    </row>
    <row r="14" spans="1:4" x14ac:dyDescent="0.2">
      <c r="B14" s="147">
        <v>2014</v>
      </c>
      <c r="C14" s="574">
        <v>186477</v>
      </c>
      <c r="D14" s="222">
        <v>49038</v>
      </c>
    </row>
    <row r="15" spans="1:4" ht="15" customHeight="1" x14ac:dyDescent="0.2">
      <c r="B15" s="147">
        <v>2013</v>
      </c>
      <c r="C15" s="574">
        <v>192257</v>
      </c>
      <c r="D15" s="222">
        <v>51732</v>
      </c>
    </row>
    <row r="16" spans="1:4" ht="15" customHeight="1" x14ac:dyDescent="0.2">
      <c r="B16" s="147">
        <v>2012</v>
      </c>
      <c r="C16" s="574">
        <v>201187</v>
      </c>
      <c r="D16" s="222">
        <v>54836</v>
      </c>
    </row>
    <row r="17" spans="2:4" x14ac:dyDescent="0.2">
      <c r="B17" s="147">
        <v>2011</v>
      </c>
      <c r="C17" s="574">
        <v>207330</v>
      </c>
      <c r="D17" s="222">
        <v>57024</v>
      </c>
    </row>
    <row r="18" spans="2:4" x14ac:dyDescent="0.2">
      <c r="B18" s="147">
        <v>2010</v>
      </c>
      <c r="C18" s="574">
        <v>212485</v>
      </c>
      <c r="D18" s="222">
        <v>63535</v>
      </c>
    </row>
    <row r="19" spans="2:4" ht="15" customHeight="1" x14ac:dyDescent="0.2">
      <c r="B19" s="147">
        <v>2009</v>
      </c>
      <c r="C19" s="574">
        <v>198738</v>
      </c>
      <c r="D19" s="222">
        <v>61266</v>
      </c>
    </row>
    <row r="20" spans="2:4" x14ac:dyDescent="0.2">
      <c r="B20" s="147">
        <v>2008</v>
      </c>
      <c r="C20" s="574">
        <v>178533</v>
      </c>
      <c r="D20" s="222">
        <v>54330</v>
      </c>
    </row>
    <row r="21" spans="2:4" x14ac:dyDescent="0.2">
      <c r="B21" s="147">
        <v>2007</v>
      </c>
      <c r="C21" s="574">
        <v>173791</v>
      </c>
      <c r="D21" s="222">
        <v>54309</v>
      </c>
    </row>
    <row r="22" spans="2:4" x14ac:dyDescent="0.2">
      <c r="B22" s="147">
        <v>2006</v>
      </c>
      <c r="C22" s="574">
        <v>167420</v>
      </c>
      <c r="D22" s="222">
        <v>56007</v>
      </c>
    </row>
    <row r="23" spans="2:4" x14ac:dyDescent="0.2">
      <c r="B23" s="147">
        <v>2005</v>
      </c>
      <c r="C23" s="574">
        <v>154411</v>
      </c>
      <c r="D23" s="222">
        <v>46920</v>
      </c>
    </row>
    <row r="24" spans="2:4" x14ac:dyDescent="0.2">
      <c r="B24" s="147">
        <v>2004</v>
      </c>
      <c r="C24" s="574">
        <v>157032</v>
      </c>
      <c r="D24" s="222">
        <v>49575</v>
      </c>
    </row>
    <row r="25" spans="2:4" x14ac:dyDescent="0.2">
      <c r="B25" s="147">
        <v>2003</v>
      </c>
      <c r="C25" s="574">
        <v>156250</v>
      </c>
      <c r="D25" s="222">
        <v>52593</v>
      </c>
    </row>
    <row r="26" spans="2:4" ht="15" customHeight="1" x14ac:dyDescent="0.2">
      <c r="B26" s="147">
        <v>2002</v>
      </c>
      <c r="C26" s="574">
        <v>150526</v>
      </c>
      <c r="D26" s="222">
        <v>53046</v>
      </c>
    </row>
    <row r="27" spans="2:4" x14ac:dyDescent="0.2">
      <c r="B27" s="147">
        <v>2001</v>
      </c>
      <c r="C27" s="574">
        <v>148142</v>
      </c>
      <c r="D27" s="222">
        <v>59031</v>
      </c>
    </row>
    <row r="28" spans="2:4" x14ac:dyDescent="0.2">
      <c r="B28" s="147">
        <v>2000</v>
      </c>
      <c r="C28" s="574">
        <v>128107</v>
      </c>
      <c r="D28" s="222">
        <v>56160</v>
      </c>
    </row>
    <row r="29" spans="2:4" x14ac:dyDescent="0.2">
      <c r="B29" s="147">
        <v>1999</v>
      </c>
      <c r="C29" s="574">
        <v>115142</v>
      </c>
      <c r="D29" s="222">
        <v>44844</v>
      </c>
    </row>
    <row r="30" spans="2:4" x14ac:dyDescent="0.2">
      <c r="B30" s="147">
        <v>1998</v>
      </c>
      <c r="C30" s="574">
        <v>114387</v>
      </c>
      <c r="D30" s="222">
        <v>46884</v>
      </c>
    </row>
    <row r="31" spans="2:4" x14ac:dyDescent="0.2">
      <c r="B31" s="147">
        <v>1997</v>
      </c>
      <c r="C31" s="574">
        <v>105038</v>
      </c>
      <c r="D31" s="222">
        <v>44931</v>
      </c>
    </row>
    <row r="32" spans="2:4" ht="15" customHeight="1" x14ac:dyDescent="0.2">
      <c r="B32" s="147">
        <v>1996</v>
      </c>
      <c r="C32" s="574">
        <v>95411</v>
      </c>
      <c r="D32" s="222">
        <v>42015</v>
      </c>
    </row>
    <row r="33" spans="2:4" x14ac:dyDescent="0.2">
      <c r="B33" s="147">
        <v>1995</v>
      </c>
      <c r="C33" s="574">
        <v>89817</v>
      </c>
      <c r="D33" s="222">
        <v>42735</v>
      </c>
    </row>
    <row r="34" spans="2:4" ht="15" customHeight="1" x14ac:dyDescent="0.2">
      <c r="B34" s="147">
        <v>1994</v>
      </c>
      <c r="C34" s="574">
        <v>79338</v>
      </c>
      <c r="D34" s="222">
        <v>38415</v>
      </c>
    </row>
    <row r="35" spans="2:4" ht="15" customHeight="1" x14ac:dyDescent="0.2">
      <c r="B35" s="147">
        <v>1993</v>
      </c>
      <c r="C35" s="574">
        <v>68411</v>
      </c>
      <c r="D35" s="222">
        <v>43965</v>
      </c>
    </row>
    <row r="36" spans="2:4" ht="15" customHeight="1" thickBot="1" x14ac:dyDescent="0.25">
      <c r="B36" s="141">
        <v>1992</v>
      </c>
      <c r="C36" s="573">
        <v>44202</v>
      </c>
      <c r="D36" s="217">
        <v>44259</v>
      </c>
    </row>
    <row r="37" spans="2:4" ht="15" customHeight="1" x14ac:dyDescent="0.2">
      <c r="B37" s="3" t="s">
        <v>491</v>
      </c>
    </row>
    <row r="38" spans="2:4" s="704" customFormat="1" ht="15" customHeight="1" x14ac:dyDescent="0.2">
      <c r="B38" s="897" t="s">
        <v>628</v>
      </c>
    </row>
    <row r="39" spans="2:4" ht="15" customHeight="1" x14ac:dyDescent="0.2">
      <c r="B39" s="2" t="s">
        <v>57</v>
      </c>
      <c r="C39" s="214"/>
      <c r="D39" s="214"/>
    </row>
    <row r="40" spans="2:4" x14ac:dyDescent="0.2">
      <c r="B40" s="572" t="s">
        <v>379</v>
      </c>
    </row>
    <row r="41" spans="2:4" x14ac:dyDescent="0.2">
      <c r="B41" s="572" t="s">
        <v>378</v>
      </c>
    </row>
    <row r="42" spans="2:4" x14ac:dyDescent="0.2">
      <c r="B42" s="3" t="s">
        <v>377</v>
      </c>
    </row>
    <row r="43" spans="2:4" ht="15" customHeight="1" x14ac:dyDescent="0.2">
      <c r="B43" s="238"/>
    </row>
  </sheetData>
  <hyperlinks>
    <hyperlink ref="A2" location="index!A1" display="index" xr:uid="{66746C18-AEDD-4CFC-ABE9-4EB12E137FF0}"/>
  </hyperlinks>
  <pageMargins left="0.7" right="0.7" top="0.75" bottom="0.75" header="0.3" footer="0.3"/>
  <pageSetup paperSize="9" scale="3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E9C5-4F46-4B35-99C5-C4EBFE02858B}">
  <sheetPr>
    <tabColor rgb="FF92D050"/>
  </sheetPr>
  <dimension ref="A1:Z25"/>
  <sheetViews>
    <sheetView workbookViewId="0"/>
  </sheetViews>
  <sheetFormatPr defaultRowHeight="15" x14ac:dyDescent="0.25"/>
  <cols>
    <col min="3" max="3" width="27.140625" customWidth="1"/>
    <col min="5" max="18" width="9.5703125" customWidth="1"/>
  </cols>
  <sheetData>
    <row r="1" spans="1:26" x14ac:dyDescent="0.25">
      <c r="A1" s="372" t="s">
        <v>139</v>
      </c>
    </row>
    <row r="2" spans="1:26" x14ac:dyDescent="0.25">
      <c r="B2" s="2" t="s">
        <v>544</v>
      </c>
      <c r="C2" s="166"/>
      <c r="D2" s="166"/>
      <c r="E2" s="166"/>
      <c r="F2" s="166"/>
      <c r="G2" s="166"/>
      <c r="H2" s="166"/>
      <c r="I2" s="166"/>
      <c r="J2" s="166"/>
      <c r="K2" s="166"/>
      <c r="L2" s="166"/>
      <c r="M2" s="166"/>
      <c r="N2" s="166"/>
      <c r="O2" s="166"/>
      <c r="P2" s="166"/>
      <c r="Q2" s="166"/>
      <c r="R2" s="166"/>
      <c r="S2" s="166"/>
      <c r="T2" s="166"/>
    </row>
    <row r="3" spans="1:26" ht="15.75" thickBot="1" x14ac:dyDescent="0.3">
      <c r="B3" s="2"/>
      <c r="C3" s="166"/>
      <c r="D3" s="166"/>
      <c r="E3" s="166"/>
      <c r="F3" s="166"/>
      <c r="G3" s="166"/>
      <c r="H3" s="166"/>
      <c r="I3" s="166"/>
      <c r="J3" s="166"/>
      <c r="K3" s="166"/>
      <c r="L3" s="166"/>
      <c r="M3" s="166"/>
      <c r="N3" s="166"/>
      <c r="O3" s="166"/>
      <c r="P3" s="166"/>
      <c r="Q3" s="166"/>
      <c r="R3" s="166"/>
      <c r="S3" s="166"/>
      <c r="T3" s="166"/>
    </row>
    <row r="4" spans="1:26" ht="75" customHeight="1" thickBot="1" x14ac:dyDescent="0.3">
      <c r="B4" s="972"/>
      <c r="C4" s="974"/>
      <c r="D4" s="976" t="s">
        <v>611</v>
      </c>
      <c r="E4" s="967" t="s">
        <v>165</v>
      </c>
      <c r="F4" s="968"/>
      <c r="G4" s="968"/>
      <c r="H4" s="968"/>
      <c r="I4" s="968"/>
      <c r="J4" s="968"/>
      <c r="K4" s="969"/>
      <c r="L4" s="967" t="s">
        <v>164</v>
      </c>
      <c r="M4" s="968"/>
      <c r="N4" s="968"/>
      <c r="O4" s="968"/>
      <c r="P4" s="968"/>
      <c r="Q4" s="968"/>
      <c r="R4" s="969"/>
      <c r="S4" s="166"/>
      <c r="T4" s="166"/>
    </row>
    <row r="5" spans="1:26" ht="52.5" thickBot="1" x14ac:dyDescent="0.3">
      <c r="B5" s="973"/>
      <c r="C5" s="975"/>
      <c r="D5" s="977" t="s">
        <v>163</v>
      </c>
      <c r="E5" s="213" t="s">
        <v>162</v>
      </c>
      <c r="F5" s="211" t="s">
        <v>161</v>
      </c>
      <c r="G5" s="211" t="s">
        <v>160</v>
      </c>
      <c r="H5" s="211" t="s">
        <v>159</v>
      </c>
      <c r="I5" s="211" t="s">
        <v>158</v>
      </c>
      <c r="J5" s="211" t="s">
        <v>157</v>
      </c>
      <c r="K5" s="210" t="s">
        <v>156</v>
      </c>
      <c r="L5" s="212" t="s">
        <v>162</v>
      </c>
      <c r="M5" s="211" t="s">
        <v>161</v>
      </c>
      <c r="N5" s="211" t="s">
        <v>160</v>
      </c>
      <c r="O5" s="211" t="s">
        <v>159</v>
      </c>
      <c r="P5" s="211" t="s">
        <v>158</v>
      </c>
      <c r="Q5" s="211" t="s">
        <v>157</v>
      </c>
      <c r="R5" s="210" t="s">
        <v>156</v>
      </c>
      <c r="S5" s="166"/>
      <c r="T5" s="166"/>
    </row>
    <row r="6" spans="1:26" x14ac:dyDescent="0.25">
      <c r="B6" s="970" t="s">
        <v>155</v>
      </c>
      <c r="C6" s="209" t="s">
        <v>154</v>
      </c>
      <c r="D6" s="208">
        <v>6369</v>
      </c>
      <c r="E6" s="196">
        <v>860</v>
      </c>
      <c r="F6" s="192">
        <v>1480</v>
      </c>
      <c r="G6" s="195">
        <v>4590</v>
      </c>
      <c r="H6" s="194">
        <v>10720</v>
      </c>
      <c r="I6" s="193">
        <v>24130</v>
      </c>
      <c r="J6" s="192">
        <v>40490</v>
      </c>
      <c r="K6" s="191">
        <v>54510</v>
      </c>
      <c r="L6" s="207">
        <v>0.37</v>
      </c>
      <c r="M6" s="206">
        <v>0.79</v>
      </c>
      <c r="N6" s="206">
        <v>2.1</v>
      </c>
      <c r="O6" s="206">
        <v>5.4</v>
      </c>
      <c r="P6" s="206">
        <v>11.8</v>
      </c>
      <c r="Q6" s="205" t="s">
        <v>152</v>
      </c>
      <c r="R6" s="204" t="s">
        <v>152</v>
      </c>
      <c r="S6" s="166"/>
      <c r="T6" s="837"/>
      <c r="U6" s="837"/>
      <c r="V6" s="837"/>
      <c r="W6" s="837"/>
      <c r="X6" s="837"/>
      <c r="Y6" s="837"/>
      <c r="Z6" s="837"/>
    </row>
    <row r="7" spans="1:26" x14ac:dyDescent="0.25">
      <c r="B7" s="971"/>
      <c r="C7" s="190" t="s">
        <v>76</v>
      </c>
      <c r="D7" s="203">
        <v>4341</v>
      </c>
      <c r="E7" s="188">
        <v>1800</v>
      </c>
      <c r="F7" s="184">
        <v>3930</v>
      </c>
      <c r="G7" s="187">
        <v>8740</v>
      </c>
      <c r="H7" s="186">
        <v>19810</v>
      </c>
      <c r="I7" s="185">
        <v>38120</v>
      </c>
      <c r="J7" s="184">
        <v>65540</v>
      </c>
      <c r="K7" s="183">
        <v>80540</v>
      </c>
      <c r="L7" s="182">
        <v>0.49</v>
      </c>
      <c r="M7" s="181">
        <v>0.95</v>
      </c>
      <c r="N7" s="181">
        <v>2.5299999999999998</v>
      </c>
      <c r="O7" s="181">
        <v>5.63</v>
      </c>
      <c r="P7" s="181">
        <v>10.55</v>
      </c>
      <c r="Q7" s="180">
        <v>18.18</v>
      </c>
      <c r="R7" s="179">
        <v>31.47</v>
      </c>
      <c r="S7" s="166"/>
      <c r="T7" s="837"/>
      <c r="U7" s="837"/>
      <c r="V7" s="837"/>
      <c r="W7" s="837"/>
      <c r="X7" s="837"/>
      <c r="Y7" s="837"/>
      <c r="Z7" s="837"/>
    </row>
    <row r="8" spans="1:26" ht="25.5" x14ac:dyDescent="0.25">
      <c r="B8" s="971"/>
      <c r="C8" s="190" t="s">
        <v>151</v>
      </c>
      <c r="D8" s="189">
        <v>14811</v>
      </c>
      <c r="E8" s="196">
        <v>7950</v>
      </c>
      <c r="F8" s="192">
        <v>12210</v>
      </c>
      <c r="G8" s="195">
        <v>19890</v>
      </c>
      <c r="H8" s="194">
        <v>34080</v>
      </c>
      <c r="I8" s="193">
        <v>50080</v>
      </c>
      <c r="J8" s="192">
        <v>70860</v>
      </c>
      <c r="K8" s="191">
        <v>91230</v>
      </c>
      <c r="L8" s="182">
        <v>1.1100000000000001</v>
      </c>
      <c r="M8" s="181">
        <v>2.02</v>
      </c>
      <c r="N8" s="181">
        <v>3.7</v>
      </c>
      <c r="O8" s="181">
        <v>6.19</v>
      </c>
      <c r="P8" s="181">
        <v>9.76</v>
      </c>
      <c r="Q8" s="180">
        <v>14.58</v>
      </c>
      <c r="R8" s="179">
        <v>19.309999999999999</v>
      </c>
      <c r="S8" s="166"/>
      <c r="T8" s="837"/>
      <c r="U8" s="837"/>
      <c r="V8" s="837"/>
      <c r="W8" s="837"/>
      <c r="X8" s="837"/>
      <c r="Y8" s="837"/>
      <c r="Z8" s="837"/>
    </row>
    <row r="9" spans="1:26" x14ac:dyDescent="0.25">
      <c r="B9" s="971"/>
      <c r="C9" s="190" t="s">
        <v>134</v>
      </c>
      <c r="D9" s="189">
        <v>6294</v>
      </c>
      <c r="E9" s="188">
        <v>5130</v>
      </c>
      <c r="F9" s="184">
        <v>9900</v>
      </c>
      <c r="G9" s="187">
        <v>23090</v>
      </c>
      <c r="H9" s="186">
        <v>41460</v>
      </c>
      <c r="I9" s="185">
        <v>62830</v>
      </c>
      <c r="J9" s="184">
        <v>78650</v>
      </c>
      <c r="K9" s="183">
        <v>90620</v>
      </c>
      <c r="L9" s="182">
        <v>0.55000000000000004</v>
      </c>
      <c r="M9" s="181">
        <v>1.1200000000000001</v>
      </c>
      <c r="N9" s="181">
        <v>3.04</v>
      </c>
      <c r="O9" s="181">
        <v>5.64</v>
      </c>
      <c r="P9" s="181">
        <v>8.82</v>
      </c>
      <c r="Q9" s="180">
        <v>12.81</v>
      </c>
      <c r="R9" s="179">
        <v>16.8</v>
      </c>
      <c r="S9" s="166"/>
      <c r="T9" s="837"/>
      <c r="U9" s="837"/>
      <c r="V9" s="837"/>
      <c r="W9" s="837"/>
      <c r="X9" s="837"/>
      <c r="Y9" s="837"/>
      <c r="Z9" s="837"/>
    </row>
    <row r="10" spans="1:26" x14ac:dyDescent="0.25">
      <c r="B10" s="971" t="s">
        <v>98</v>
      </c>
      <c r="C10" s="190" t="s">
        <v>154</v>
      </c>
      <c r="D10" s="189">
        <v>2007</v>
      </c>
      <c r="E10" s="188">
        <v>590</v>
      </c>
      <c r="F10" s="184">
        <v>1060</v>
      </c>
      <c r="G10" s="187">
        <v>4110</v>
      </c>
      <c r="H10" s="186">
        <v>9850</v>
      </c>
      <c r="I10" s="185">
        <v>21570</v>
      </c>
      <c r="J10" s="184">
        <v>38650</v>
      </c>
      <c r="K10" s="183">
        <v>52130</v>
      </c>
      <c r="L10" s="182">
        <v>0.33</v>
      </c>
      <c r="M10" s="181">
        <v>0.67</v>
      </c>
      <c r="N10" s="181">
        <v>1.79</v>
      </c>
      <c r="O10" s="181">
        <v>4.4400000000000004</v>
      </c>
      <c r="P10" s="181">
        <v>9.59</v>
      </c>
      <c r="Q10" s="180">
        <v>22.81</v>
      </c>
      <c r="R10" s="179" t="s">
        <v>152</v>
      </c>
      <c r="S10" s="166"/>
      <c r="T10" s="837"/>
      <c r="U10" s="837"/>
      <c r="V10" s="837"/>
      <c r="W10" s="837"/>
      <c r="X10" s="837"/>
      <c r="Y10" s="837"/>
      <c r="Z10" s="837"/>
    </row>
    <row r="11" spans="1:26" x14ac:dyDescent="0.25">
      <c r="B11" s="971"/>
      <c r="C11" s="190" t="s">
        <v>153</v>
      </c>
      <c r="D11" s="189">
        <v>1464</v>
      </c>
      <c r="E11" s="202">
        <v>1800</v>
      </c>
      <c r="F11" s="198">
        <v>3760</v>
      </c>
      <c r="G11" s="201">
        <v>8620</v>
      </c>
      <c r="H11" s="200">
        <v>20390</v>
      </c>
      <c r="I11" s="199">
        <v>40130</v>
      </c>
      <c r="J11" s="198">
        <v>68550</v>
      </c>
      <c r="K11" s="197">
        <v>82400</v>
      </c>
      <c r="L11" s="182">
        <v>0.4</v>
      </c>
      <c r="M11" s="181">
        <v>0.87</v>
      </c>
      <c r="N11" s="181">
        <v>2.5299999999999998</v>
      </c>
      <c r="O11" s="181">
        <v>5.39</v>
      </c>
      <c r="P11" s="181">
        <v>9.65</v>
      </c>
      <c r="Q11" s="180">
        <v>17.36</v>
      </c>
      <c r="R11" s="179">
        <v>27.34</v>
      </c>
      <c r="S11" s="166"/>
      <c r="T11" s="837"/>
      <c r="U11" s="837"/>
      <c r="V11" s="837"/>
      <c r="W11" s="837"/>
      <c r="X11" s="837"/>
      <c r="Y11" s="837"/>
      <c r="Z11" s="837"/>
    </row>
    <row r="12" spans="1:26" ht="25.5" x14ac:dyDescent="0.25">
      <c r="B12" s="971"/>
      <c r="C12" s="190" t="s">
        <v>151</v>
      </c>
      <c r="D12" s="189">
        <v>5091</v>
      </c>
      <c r="E12" s="202">
        <v>8450</v>
      </c>
      <c r="F12" s="198">
        <v>13100</v>
      </c>
      <c r="G12" s="201">
        <v>21070</v>
      </c>
      <c r="H12" s="200">
        <v>36040</v>
      </c>
      <c r="I12" s="199">
        <v>52550</v>
      </c>
      <c r="J12" s="198">
        <v>73890</v>
      </c>
      <c r="K12" s="197">
        <v>96620</v>
      </c>
      <c r="L12" s="182">
        <v>1.1299999999999999</v>
      </c>
      <c r="M12" s="181">
        <v>2.04</v>
      </c>
      <c r="N12" s="181">
        <v>3.71</v>
      </c>
      <c r="O12" s="181">
        <v>6.11</v>
      </c>
      <c r="P12" s="181">
        <v>9.3699999999999992</v>
      </c>
      <c r="Q12" s="180">
        <v>13.96</v>
      </c>
      <c r="R12" s="179">
        <v>18.07</v>
      </c>
      <c r="S12" s="166"/>
      <c r="T12" s="837"/>
      <c r="U12" s="837"/>
      <c r="V12" s="837"/>
      <c r="W12" s="837"/>
      <c r="X12" s="837"/>
      <c r="Y12" s="837"/>
      <c r="Z12" s="837"/>
    </row>
    <row r="13" spans="1:26" x14ac:dyDescent="0.25">
      <c r="B13" s="971"/>
      <c r="C13" s="190" t="s">
        <v>134</v>
      </c>
      <c r="D13" s="189">
        <v>2433</v>
      </c>
      <c r="E13" s="202">
        <v>8180</v>
      </c>
      <c r="F13" s="198">
        <v>14260</v>
      </c>
      <c r="G13" s="201">
        <v>27450</v>
      </c>
      <c r="H13" s="200">
        <v>45290</v>
      </c>
      <c r="I13" s="199">
        <v>64760</v>
      </c>
      <c r="J13" s="198">
        <v>81180</v>
      </c>
      <c r="K13" s="197">
        <v>92550</v>
      </c>
      <c r="L13" s="182">
        <v>0.81</v>
      </c>
      <c r="M13" s="181">
        <v>1.6</v>
      </c>
      <c r="N13" s="181">
        <v>3.43</v>
      </c>
      <c r="O13" s="181">
        <v>5.83</v>
      </c>
      <c r="P13" s="181">
        <v>8.6199999999999992</v>
      </c>
      <c r="Q13" s="180">
        <v>12.57</v>
      </c>
      <c r="R13" s="179">
        <v>16.809999999999999</v>
      </c>
      <c r="S13" s="166"/>
      <c r="T13" s="837"/>
      <c r="U13" s="837"/>
      <c r="V13" s="837"/>
      <c r="W13" s="837"/>
      <c r="X13" s="837"/>
      <c r="Y13" s="837"/>
      <c r="Z13" s="837"/>
    </row>
    <row r="14" spans="1:26" x14ac:dyDescent="0.25">
      <c r="B14" s="971" t="s">
        <v>97</v>
      </c>
      <c r="C14" s="190" t="s">
        <v>154</v>
      </c>
      <c r="D14" s="189">
        <v>4326</v>
      </c>
      <c r="E14" s="188">
        <v>980</v>
      </c>
      <c r="F14" s="184">
        <v>1700</v>
      </c>
      <c r="G14" s="187">
        <v>4870</v>
      </c>
      <c r="H14" s="186">
        <v>11440</v>
      </c>
      <c r="I14" s="185">
        <v>25020</v>
      </c>
      <c r="J14" s="184">
        <v>41040</v>
      </c>
      <c r="K14" s="183">
        <v>55070</v>
      </c>
      <c r="L14" s="182">
        <v>0.4</v>
      </c>
      <c r="M14" s="181">
        <v>0.84</v>
      </c>
      <c r="N14" s="181">
        <v>2.29</v>
      </c>
      <c r="O14" s="181">
        <v>5.86</v>
      </c>
      <c r="P14" s="181">
        <v>13.14</v>
      </c>
      <c r="Q14" s="180" t="s">
        <v>152</v>
      </c>
      <c r="R14" s="179" t="s">
        <v>152</v>
      </c>
      <c r="S14" s="166"/>
      <c r="T14" s="837"/>
      <c r="U14" s="837"/>
      <c r="V14" s="837"/>
      <c r="W14" s="837"/>
      <c r="X14" s="837"/>
      <c r="Y14" s="837"/>
      <c r="Z14" s="837"/>
    </row>
    <row r="15" spans="1:26" x14ac:dyDescent="0.25">
      <c r="B15" s="971"/>
      <c r="C15" s="190" t="s">
        <v>153</v>
      </c>
      <c r="D15" s="189">
        <v>2844</v>
      </c>
      <c r="E15" s="196">
        <v>1820</v>
      </c>
      <c r="F15" s="192">
        <v>4070</v>
      </c>
      <c r="G15" s="195">
        <v>8870</v>
      </c>
      <c r="H15" s="194">
        <v>19320</v>
      </c>
      <c r="I15" s="193">
        <v>37350</v>
      </c>
      <c r="J15" s="192">
        <v>64110</v>
      </c>
      <c r="K15" s="191">
        <v>79470</v>
      </c>
      <c r="L15" s="182">
        <v>0.55000000000000004</v>
      </c>
      <c r="M15" s="181">
        <v>0.99</v>
      </c>
      <c r="N15" s="181">
        <v>2.52</v>
      </c>
      <c r="O15" s="181">
        <v>5.72</v>
      </c>
      <c r="P15" s="181">
        <v>11.02</v>
      </c>
      <c r="Q15" s="180">
        <v>18.37</v>
      </c>
      <c r="R15" s="179">
        <v>41.33</v>
      </c>
      <c r="S15" s="166"/>
      <c r="T15" s="837"/>
      <c r="U15" s="837"/>
      <c r="V15" s="837"/>
      <c r="W15" s="837"/>
      <c r="X15" s="837"/>
      <c r="Y15" s="837"/>
      <c r="Z15" s="837"/>
    </row>
    <row r="16" spans="1:26" ht="25.5" x14ac:dyDescent="0.25">
      <c r="B16" s="971"/>
      <c r="C16" s="190" t="s">
        <v>151</v>
      </c>
      <c r="D16" s="189">
        <v>9645</v>
      </c>
      <c r="E16" s="188">
        <v>7630</v>
      </c>
      <c r="F16" s="184">
        <v>11620</v>
      </c>
      <c r="G16" s="187">
        <v>19250</v>
      </c>
      <c r="H16" s="186">
        <v>33210</v>
      </c>
      <c r="I16" s="185">
        <v>48640</v>
      </c>
      <c r="J16" s="184">
        <v>69240</v>
      </c>
      <c r="K16" s="183">
        <v>88620</v>
      </c>
      <c r="L16" s="182">
        <v>1.0900000000000001</v>
      </c>
      <c r="M16" s="181">
        <v>2</v>
      </c>
      <c r="N16" s="181">
        <v>3.68</v>
      </c>
      <c r="O16" s="181">
        <v>6.22</v>
      </c>
      <c r="P16" s="181">
        <v>9.93</v>
      </c>
      <c r="Q16" s="180">
        <v>14.89</v>
      </c>
      <c r="R16" s="179">
        <v>19.84</v>
      </c>
      <c r="S16" s="166"/>
      <c r="T16" s="837"/>
      <c r="U16" s="837"/>
      <c r="V16" s="837"/>
      <c r="W16" s="837"/>
      <c r="X16" s="837"/>
      <c r="Y16" s="837"/>
      <c r="Z16" s="837"/>
    </row>
    <row r="17" spans="2:26" ht="15.75" thickBot="1" x14ac:dyDescent="0.3">
      <c r="B17" s="971"/>
      <c r="C17" s="178" t="s">
        <v>134</v>
      </c>
      <c r="D17" s="177">
        <v>3837</v>
      </c>
      <c r="E17" s="176">
        <v>4240</v>
      </c>
      <c r="F17" s="172">
        <v>8240</v>
      </c>
      <c r="G17" s="175">
        <v>19930</v>
      </c>
      <c r="H17" s="174">
        <v>38900</v>
      </c>
      <c r="I17" s="173">
        <v>61050</v>
      </c>
      <c r="J17" s="172">
        <v>77220</v>
      </c>
      <c r="K17" s="171">
        <v>88960</v>
      </c>
      <c r="L17" s="170">
        <v>0.46</v>
      </c>
      <c r="M17" s="169">
        <v>0.92</v>
      </c>
      <c r="N17" s="169">
        <v>2.73</v>
      </c>
      <c r="O17" s="169">
        <v>5.51</v>
      </c>
      <c r="P17" s="169">
        <v>8.89</v>
      </c>
      <c r="Q17" s="168">
        <v>12.95</v>
      </c>
      <c r="R17" s="167">
        <v>16.73</v>
      </c>
      <c r="S17" s="166"/>
      <c r="T17" s="837"/>
      <c r="U17" s="837"/>
      <c r="V17" s="837"/>
      <c r="W17" s="837"/>
      <c r="X17" s="837"/>
      <c r="Y17" s="837"/>
      <c r="Z17" s="837"/>
    </row>
    <row r="18" spans="2:26" x14ac:dyDescent="0.25">
      <c r="B18" s="3" t="s">
        <v>492</v>
      </c>
      <c r="C18" s="3"/>
      <c r="D18" s="3"/>
      <c r="E18" s="166"/>
      <c r="F18" s="166"/>
      <c r="G18" s="166"/>
      <c r="H18" s="166"/>
      <c r="I18" s="166"/>
      <c r="J18" s="166"/>
      <c r="K18" s="166"/>
      <c r="L18" s="166"/>
      <c r="M18" s="166"/>
      <c r="N18" s="166"/>
      <c r="O18" s="166"/>
      <c r="P18" s="166"/>
      <c r="Q18" s="166"/>
      <c r="R18" s="166"/>
      <c r="S18" s="166"/>
      <c r="T18" s="166"/>
    </row>
    <row r="19" spans="2:26" x14ac:dyDescent="0.25">
      <c r="B19" s="3" t="s">
        <v>629</v>
      </c>
      <c r="C19" s="3"/>
      <c r="D19" s="3"/>
      <c r="E19" s="166"/>
      <c r="F19" s="166"/>
      <c r="G19" s="166"/>
      <c r="H19" s="166"/>
      <c r="I19" s="166"/>
      <c r="J19" s="166"/>
      <c r="K19" s="166"/>
      <c r="L19" s="166"/>
      <c r="M19" s="166"/>
      <c r="N19" s="166"/>
      <c r="O19" s="166"/>
      <c r="P19" s="166"/>
      <c r="Q19" s="166"/>
      <c r="R19" s="166"/>
      <c r="S19" s="166"/>
      <c r="T19" s="166"/>
    </row>
    <row r="20" spans="2:26" x14ac:dyDescent="0.25">
      <c r="B20" s="2" t="s">
        <v>57</v>
      </c>
      <c r="C20" s="3"/>
      <c r="D20" s="3"/>
      <c r="E20" s="166"/>
      <c r="F20" s="166"/>
      <c r="G20" s="166"/>
      <c r="H20" s="166"/>
      <c r="I20" s="166"/>
      <c r="J20" s="166"/>
      <c r="K20" s="166"/>
      <c r="L20" s="166"/>
      <c r="M20" s="166"/>
      <c r="N20" s="166"/>
      <c r="O20" s="166"/>
      <c r="P20" s="166"/>
      <c r="Q20" s="166"/>
      <c r="R20" s="166"/>
      <c r="S20" s="166"/>
      <c r="T20" s="166"/>
    </row>
    <row r="21" spans="2:26" x14ac:dyDescent="0.25">
      <c r="B21" s="3" t="s">
        <v>150</v>
      </c>
      <c r="C21" s="3"/>
      <c r="D21" s="3"/>
      <c r="E21" s="166"/>
      <c r="F21" s="166"/>
      <c r="G21" s="166"/>
      <c r="H21" s="166"/>
      <c r="I21" s="166"/>
      <c r="J21" s="166"/>
      <c r="K21" s="166"/>
      <c r="L21" s="166"/>
      <c r="M21" s="166"/>
      <c r="N21" s="166"/>
      <c r="O21" s="166"/>
      <c r="P21" s="166"/>
      <c r="Q21" s="166"/>
      <c r="R21" s="166"/>
      <c r="S21" s="166"/>
      <c r="T21" s="166"/>
    </row>
    <row r="22" spans="2:26" x14ac:dyDescent="0.25">
      <c r="B22" s="3" t="s">
        <v>149</v>
      </c>
      <c r="C22" s="3"/>
      <c r="D22" s="3"/>
      <c r="E22" s="166"/>
      <c r="F22" s="166"/>
      <c r="G22" s="166"/>
      <c r="H22" s="166"/>
      <c r="I22" s="166"/>
      <c r="J22" s="166"/>
      <c r="K22" s="166"/>
      <c r="L22" s="166"/>
      <c r="M22" s="166"/>
      <c r="N22" s="166"/>
      <c r="O22" s="166"/>
      <c r="P22" s="166"/>
      <c r="Q22" s="166"/>
      <c r="R22" s="166"/>
      <c r="S22" s="166"/>
      <c r="T22" s="166"/>
    </row>
    <row r="23" spans="2:26" x14ac:dyDescent="0.25">
      <c r="B23" s="3" t="s">
        <v>545</v>
      </c>
      <c r="C23" s="3"/>
      <c r="D23" s="3"/>
      <c r="E23" s="166"/>
      <c r="F23" s="166"/>
      <c r="G23" s="166"/>
      <c r="H23" s="166"/>
      <c r="I23" s="166"/>
      <c r="J23" s="166"/>
      <c r="K23" s="166"/>
      <c r="L23" s="166"/>
      <c r="M23" s="166"/>
      <c r="N23" s="166"/>
      <c r="O23" s="166"/>
      <c r="P23" s="166"/>
      <c r="Q23" s="166"/>
      <c r="R23" s="166"/>
      <c r="S23" s="166"/>
      <c r="T23" s="166"/>
    </row>
    <row r="24" spans="2:26" x14ac:dyDescent="0.25">
      <c r="B24" s="3" t="s">
        <v>148</v>
      </c>
      <c r="C24" s="3"/>
      <c r="D24" s="3"/>
      <c r="E24" s="166"/>
      <c r="F24" s="166"/>
      <c r="G24" s="166"/>
      <c r="H24" s="166"/>
      <c r="I24" s="166"/>
      <c r="J24" s="166"/>
      <c r="K24" s="166"/>
      <c r="L24" s="166"/>
      <c r="M24" s="166"/>
      <c r="N24" s="166"/>
      <c r="O24" s="166"/>
      <c r="P24" s="166"/>
      <c r="Q24" s="166"/>
      <c r="R24" s="166"/>
      <c r="S24" s="166"/>
      <c r="T24" s="166"/>
    </row>
    <row r="25" spans="2:26" x14ac:dyDescent="0.25">
      <c r="B25" s="3" t="s">
        <v>589</v>
      </c>
    </row>
  </sheetData>
  <mergeCells count="8">
    <mergeCell ref="L4:R4"/>
    <mergeCell ref="B6:B9"/>
    <mergeCell ref="B10:B13"/>
    <mergeCell ref="B14:B17"/>
    <mergeCell ref="B4:B5"/>
    <mergeCell ref="C4:C5"/>
    <mergeCell ref="D4:D5"/>
    <mergeCell ref="E4:K4"/>
  </mergeCells>
  <hyperlinks>
    <hyperlink ref="A1" location="index!A1" display="index" xr:uid="{E2C77801-07B3-4CF8-A249-43C4CAA49D5B}"/>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47428-F7C3-437A-867E-FE96CB1F30F6}">
  <sheetPr>
    <tabColor rgb="FF92D050"/>
    <pageSetUpPr fitToPage="1"/>
  </sheetPr>
  <dimension ref="A1:Q22"/>
  <sheetViews>
    <sheetView zoomScaleNormal="100" workbookViewId="0"/>
  </sheetViews>
  <sheetFormatPr defaultColWidth="9.140625" defaultRowHeight="12.75" x14ac:dyDescent="0.2"/>
  <cols>
    <col min="1" max="1" width="9.140625" style="3"/>
    <col min="2" max="2" width="18.85546875" style="3" customWidth="1"/>
    <col min="3" max="17" width="11.85546875" style="3" customWidth="1"/>
    <col min="18" max="16384" width="9.140625" style="3"/>
  </cols>
  <sheetData>
    <row r="1" spans="1:17" ht="15" x14ac:dyDescent="0.25">
      <c r="A1" s="372" t="s">
        <v>139</v>
      </c>
    </row>
    <row r="2" spans="1:17" x14ac:dyDescent="0.2">
      <c r="B2" s="2" t="s">
        <v>546</v>
      </c>
    </row>
    <row r="3" spans="1:17" ht="13.5" thickBot="1" x14ac:dyDescent="0.25"/>
    <row r="4" spans="1:17" x14ac:dyDescent="0.2">
      <c r="B4" s="237"/>
      <c r="C4" s="978" t="s">
        <v>173</v>
      </c>
      <c r="D4" s="979"/>
      <c r="E4" s="980"/>
      <c r="F4" s="978" t="s">
        <v>172</v>
      </c>
      <c r="G4" s="979"/>
      <c r="H4" s="980"/>
      <c r="I4" s="978" t="s">
        <v>133</v>
      </c>
      <c r="J4" s="979"/>
      <c r="K4" s="980"/>
      <c r="L4" s="978" t="s">
        <v>134</v>
      </c>
      <c r="M4" s="979"/>
      <c r="N4" s="980"/>
      <c r="O4" s="981" t="s">
        <v>171</v>
      </c>
      <c r="P4" s="979"/>
      <c r="Q4" s="980"/>
    </row>
    <row r="5" spans="1:17" ht="38.25" x14ac:dyDescent="0.2">
      <c r="B5" s="236"/>
      <c r="C5" s="235" t="s">
        <v>611</v>
      </c>
      <c r="D5" s="233" t="s">
        <v>170</v>
      </c>
      <c r="E5" s="232" t="s">
        <v>169</v>
      </c>
      <c r="F5" s="235" t="s">
        <v>611</v>
      </c>
      <c r="G5" s="233" t="s">
        <v>170</v>
      </c>
      <c r="H5" s="232" t="s">
        <v>169</v>
      </c>
      <c r="I5" s="235" t="s">
        <v>611</v>
      </c>
      <c r="J5" s="233" t="s">
        <v>170</v>
      </c>
      <c r="K5" s="232" t="s">
        <v>169</v>
      </c>
      <c r="L5" s="235" t="s">
        <v>611</v>
      </c>
      <c r="M5" s="233" t="s">
        <v>170</v>
      </c>
      <c r="N5" s="232" t="s">
        <v>169</v>
      </c>
      <c r="O5" s="235" t="s">
        <v>611</v>
      </c>
      <c r="P5" s="233" t="s">
        <v>170</v>
      </c>
      <c r="Q5" s="232" t="s">
        <v>169</v>
      </c>
    </row>
    <row r="6" spans="1:17" x14ac:dyDescent="0.2">
      <c r="B6" s="231" t="s">
        <v>168</v>
      </c>
      <c r="C6" s="230"/>
      <c r="D6" s="228"/>
      <c r="E6" s="227"/>
      <c r="F6" s="230"/>
      <c r="G6" s="228"/>
      <c r="H6" s="227"/>
      <c r="I6" s="230"/>
      <c r="J6" s="228"/>
      <c r="K6" s="227"/>
      <c r="L6" s="230"/>
      <c r="M6" s="228"/>
      <c r="N6" s="227"/>
      <c r="O6" s="229"/>
      <c r="P6" s="228"/>
      <c r="Q6" s="227"/>
    </row>
    <row r="7" spans="1:17" x14ac:dyDescent="0.2">
      <c r="B7" s="226" t="s">
        <v>131</v>
      </c>
      <c r="C7" s="225">
        <v>7650</v>
      </c>
      <c r="D7" s="223">
        <v>5.43</v>
      </c>
      <c r="E7" s="222">
        <v>11361</v>
      </c>
      <c r="F7" s="225">
        <v>5472</v>
      </c>
      <c r="G7" s="181">
        <v>5.34</v>
      </c>
      <c r="H7" s="222">
        <v>18346</v>
      </c>
      <c r="I7" s="225">
        <v>17490</v>
      </c>
      <c r="J7" s="181">
        <v>5.73</v>
      </c>
      <c r="K7" s="222">
        <v>28768</v>
      </c>
      <c r="L7" s="225">
        <v>7071</v>
      </c>
      <c r="M7" s="223">
        <v>5.8</v>
      </c>
      <c r="N7" s="222">
        <v>41880</v>
      </c>
      <c r="O7" s="224">
        <v>37686</v>
      </c>
      <c r="P7" s="223">
        <v>5.64</v>
      </c>
      <c r="Q7" s="222">
        <v>25047</v>
      </c>
    </row>
    <row r="8" spans="1:17" x14ac:dyDescent="0.2">
      <c r="B8" s="226" t="s">
        <v>130</v>
      </c>
      <c r="C8" s="225">
        <v>5937</v>
      </c>
      <c r="D8" s="223">
        <v>7.34</v>
      </c>
      <c r="E8" s="222">
        <v>10842</v>
      </c>
      <c r="F8" s="225">
        <v>2031</v>
      </c>
      <c r="G8" s="223">
        <v>5.92</v>
      </c>
      <c r="H8" s="222">
        <v>16000</v>
      </c>
      <c r="I8" s="225">
        <v>4134</v>
      </c>
      <c r="J8" s="223">
        <v>6.35</v>
      </c>
      <c r="K8" s="222">
        <v>26333</v>
      </c>
      <c r="L8" s="225">
        <v>1215</v>
      </c>
      <c r="M8" s="223">
        <v>5.62</v>
      </c>
      <c r="N8" s="222">
        <v>35417</v>
      </c>
      <c r="O8" s="224">
        <v>13317</v>
      </c>
      <c r="P8" s="223">
        <v>6.51</v>
      </c>
      <c r="Q8" s="222">
        <v>17353</v>
      </c>
    </row>
    <row r="9" spans="1:17" x14ac:dyDescent="0.2">
      <c r="B9" s="226" t="s">
        <v>449</v>
      </c>
      <c r="C9" s="225">
        <v>1998</v>
      </c>
      <c r="D9" s="223">
        <v>6.29</v>
      </c>
      <c r="E9" s="222">
        <v>10829</v>
      </c>
      <c r="F9" s="225">
        <v>987</v>
      </c>
      <c r="G9" s="223">
        <v>5.63</v>
      </c>
      <c r="H9" s="222">
        <v>16193</v>
      </c>
      <c r="I9" s="225">
        <v>3180</v>
      </c>
      <c r="J9" s="223">
        <v>6.39</v>
      </c>
      <c r="K9" s="222">
        <v>26682</v>
      </c>
      <c r="L9" s="225">
        <v>798</v>
      </c>
      <c r="M9" s="223">
        <v>5.79</v>
      </c>
      <c r="N9" s="222">
        <v>36840</v>
      </c>
      <c r="O9" s="224">
        <v>6960</v>
      </c>
      <c r="P9" s="223">
        <v>6.22</v>
      </c>
      <c r="Q9" s="222">
        <v>20726</v>
      </c>
    </row>
    <row r="10" spans="1:17" ht="13.5" thickBot="1" x14ac:dyDescent="0.25">
      <c r="B10" s="221" t="s">
        <v>132</v>
      </c>
      <c r="C10" s="220">
        <v>1023</v>
      </c>
      <c r="D10" s="218">
        <v>4.7</v>
      </c>
      <c r="E10" s="217">
        <v>11179</v>
      </c>
      <c r="F10" s="220">
        <v>981</v>
      </c>
      <c r="G10" s="218">
        <v>5.01</v>
      </c>
      <c r="H10" s="217">
        <v>17211</v>
      </c>
      <c r="I10" s="220">
        <v>4422</v>
      </c>
      <c r="J10" s="218">
        <v>5.39</v>
      </c>
      <c r="K10" s="217">
        <v>26401</v>
      </c>
      <c r="L10" s="220">
        <v>2241</v>
      </c>
      <c r="M10" s="218">
        <v>5.01</v>
      </c>
      <c r="N10" s="217">
        <v>34667</v>
      </c>
      <c r="O10" s="219">
        <v>8667</v>
      </c>
      <c r="P10" s="218">
        <v>5.17</v>
      </c>
      <c r="Q10" s="217">
        <v>26268</v>
      </c>
    </row>
    <row r="11" spans="1:17" x14ac:dyDescent="0.2">
      <c r="B11" s="3" t="s">
        <v>492</v>
      </c>
    </row>
    <row r="12" spans="1:17" x14ac:dyDescent="0.2">
      <c r="B12" s="102" t="s">
        <v>630</v>
      </c>
    </row>
    <row r="13" spans="1:17" x14ac:dyDescent="0.2">
      <c r="B13" s="215" t="s">
        <v>167</v>
      </c>
    </row>
    <row r="14" spans="1:17" x14ac:dyDescent="0.2">
      <c r="B14" s="3" t="s">
        <v>502</v>
      </c>
    </row>
    <row r="15" spans="1:17" x14ac:dyDescent="0.2">
      <c r="B15" s="3" t="s">
        <v>547</v>
      </c>
    </row>
    <row r="16" spans="1:17" x14ac:dyDescent="0.2">
      <c r="B16" s="3" t="s">
        <v>503</v>
      </c>
    </row>
    <row r="19" spans="3:17" x14ac:dyDescent="0.2">
      <c r="C19" s="214"/>
      <c r="D19" s="214"/>
      <c r="E19" s="214"/>
      <c r="F19" s="214"/>
      <c r="G19" s="214"/>
      <c r="H19" s="214"/>
      <c r="I19" s="214"/>
      <c r="J19" s="214"/>
      <c r="K19" s="214"/>
      <c r="L19" s="214"/>
      <c r="M19" s="214"/>
      <c r="N19" s="214"/>
      <c r="O19" s="214"/>
      <c r="P19" s="214"/>
      <c r="Q19" s="214"/>
    </row>
    <row r="20" spans="3:17" x14ac:dyDescent="0.2">
      <c r="C20" s="214"/>
      <c r="D20" s="214"/>
      <c r="E20" s="214"/>
      <c r="F20" s="214"/>
      <c r="G20" s="214"/>
      <c r="H20" s="214"/>
      <c r="I20" s="214"/>
      <c r="J20" s="214"/>
      <c r="K20" s="214"/>
      <c r="L20" s="214"/>
      <c r="M20" s="214"/>
      <c r="N20" s="214"/>
      <c r="O20" s="214"/>
      <c r="P20" s="214"/>
      <c r="Q20" s="214"/>
    </row>
    <row r="21" spans="3:17" x14ac:dyDescent="0.2">
      <c r="C21" s="214"/>
      <c r="D21" s="214"/>
      <c r="E21" s="214"/>
      <c r="F21" s="214"/>
      <c r="G21" s="214"/>
      <c r="H21" s="214"/>
      <c r="I21" s="214"/>
      <c r="J21" s="214"/>
      <c r="K21" s="214"/>
      <c r="L21" s="214"/>
      <c r="M21" s="214"/>
      <c r="N21" s="214"/>
      <c r="O21" s="214"/>
      <c r="P21" s="214"/>
      <c r="Q21" s="214"/>
    </row>
    <row r="22" spans="3:17" x14ac:dyDescent="0.2">
      <c r="C22" s="214"/>
      <c r="D22" s="214"/>
      <c r="E22" s="214"/>
      <c r="F22" s="214"/>
      <c r="G22" s="214"/>
      <c r="H22" s="214"/>
      <c r="I22" s="214"/>
      <c r="J22" s="214"/>
      <c r="K22" s="214"/>
      <c r="L22" s="214"/>
      <c r="M22" s="214"/>
      <c r="N22" s="214"/>
      <c r="O22" s="214"/>
      <c r="P22" s="214"/>
      <c r="Q22" s="214"/>
    </row>
  </sheetData>
  <mergeCells count="5">
    <mergeCell ref="C4:E4"/>
    <mergeCell ref="F4:H4"/>
    <mergeCell ref="I4:K4"/>
    <mergeCell ref="L4:N4"/>
    <mergeCell ref="O4:Q4"/>
  </mergeCells>
  <hyperlinks>
    <hyperlink ref="A1" location="index!A1" display="index" xr:uid="{C313890F-160C-423F-8B87-CE54498CDC16}"/>
  </hyperlinks>
  <pageMargins left="0.7" right="0.7" top="0.75" bottom="0.75" header="0.3" footer="0.3"/>
  <pageSetup paperSize="8" scale="9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0EF3B-B530-4E5A-962F-E3FE73E52EEC}">
  <sheetPr>
    <tabColor rgb="FF92D050"/>
    <pageSetUpPr fitToPage="1"/>
  </sheetPr>
  <dimension ref="A1:N44"/>
  <sheetViews>
    <sheetView zoomScaleNormal="100" workbookViewId="0">
      <selection activeCell="N6" sqref="N6"/>
    </sheetView>
  </sheetViews>
  <sheetFormatPr defaultColWidth="9.140625" defaultRowHeight="12.75" x14ac:dyDescent="0.2"/>
  <cols>
    <col min="1" max="1" width="8" style="3" customWidth="1"/>
    <col min="2" max="2" width="17" style="3" customWidth="1"/>
    <col min="3" max="16" width="14.5703125" style="3" customWidth="1"/>
    <col min="17" max="16384" width="9.140625" style="3"/>
  </cols>
  <sheetData>
    <row r="1" spans="1:14" x14ac:dyDescent="0.2">
      <c r="A1" s="154" t="s">
        <v>144</v>
      </c>
    </row>
    <row r="2" spans="1:14" ht="15" x14ac:dyDescent="0.25">
      <c r="A2" s="372" t="s">
        <v>139</v>
      </c>
      <c r="B2" s="2" t="s">
        <v>548</v>
      </c>
      <c r="C2" s="2"/>
      <c r="D2" s="2"/>
      <c r="E2" s="2"/>
      <c r="F2" s="2"/>
      <c r="G2" s="2"/>
      <c r="H2" s="2"/>
    </row>
    <row r="3" spans="1:14" ht="13.5" thickBot="1" x14ac:dyDescent="0.25"/>
    <row r="4" spans="1:14" ht="15" customHeight="1" x14ac:dyDescent="0.2">
      <c r="B4" s="297"/>
      <c r="C4" s="982" t="s">
        <v>154</v>
      </c>
      <c r="D4" s="983"/>
      <c r="E4" s="984"/>
      <c r="F4" s="982" t="s">
        <v>76</v>
      </c>
      <c r="G4" s="983"/>
      <c r="H4" s="984"/>
      <c r="I4" s="982" t="s">
        <v>204</v>
      </c>
      <c r="J4" s="983"/>
      <c r="K4" s="984"/>
      <c r="L4" s="983" t="s">
        <v>134</v>
      </c>
      <c r="M4" s="983"/>
      <c r="N4" s="984"/>
    </row>
    <row r="5" spans="1:14" x14ac:dyDescent="0.2">
      <c r="B5" s="296" t="s">
        <v>137</v>
      </c>
      <c r="C5" s="708" t="s">
        <v>160</v>
      </c>
      <c r="D5" s="709" t="s">
        <v>203</v>
      </c>
      <c r="E5" s="710" t="s">
        <v>158</v>
      </c>
      <c r="F5" s="708" t="s">
        <v>160</v>
      </c>
      <c r="G5" s="709" t="s">
        <v>203</v>
      </c>
      <c r="H5" s="710" t="s">
        <v>158</v>
      </c>
      <c r="I5" s="708" t="s">
        <v>160</v>
      </c>
      <c r="J5" s="709" t="s">
        <v>203</v>
      </c>
      <c r="K5" s="710" t="s">
        <v>158</v>
      </c>
      <c r="L5" s="715" t="s">
        <v>160</v>
      </c>
      <c r="M5" s="709" t="s">
        <v>203</v>
      </c>
      <c r="N5" s="710" t="s">
        <v>158</v>
      </c>
    </row>
    <row r="6" spans="1:14" x14ac:dyDescent="0.2">
      <c r="B6" s="295">
        <v>2022</v>
      </c>
      <c r="C6" s="711">
        <v>2.2999999999999998</v>
      </c>
      <c r="D6" s="712">
        <v>5.9</v>
      </c>
      <c r="E6" s="713">
        <v>13.5</v>
      </c>
      <c r="F6" s="711">
        <v>2.4</v>
      </c>
      <c r="G6" s="712">
        <v>5.4</v>
      </c>
      <c r="H6" s="713">
        <v>10.7</v>
      </c>
      <c r="I6" s="711">
        <v>3.3</v>
      </c>
      <c r="J6" s="292">
        <v>5.8</v>
      </c>
      <c r="K6" s="713">
        <v>9.5</v>
      </c>
      <c r="L6" s="714">
        <v>2.9</v>
      </c>
      <c r="M6" s="712">
        <v>5.6</v>
      </c>
      <c r="N6" s="291">
        <v>8.86</v>
      </c>
    </row>
    <row r="7" spans="1:14" x14ac:dyDescent="0.2">
      <c r="B7" s="295">
        <v>2021</v>
      </c>
      <c r="C7" s="293">
        <v>2.08</v>
      </c>
      <c r="D7" s="292">
        <v>5.59</v>
      </c>
      <c r="E7" s="291">
        <v>13.67</v>
      </c>
      <c r="F7" s="293">
        <v>2.21</v>
      </c>
      <c r="G7" s="292">
        <v>5.3</v>
      </c>
      <c r="H7" s="291">
        <v>10.62</v>
      </c>
      <c r="I7" s="293">
        <v>3.25</v>
      </c>
      <c r="J7" s="292">
        <v>5.87</v>
      </c>
      <c r="K7" s="291">
        <v>9.5500000000000007</v>
      </c>
      <c r="L7" s="294">
        <v>2.8</v>
      </c>
      <c r="M7" s="292">
        <v>5.54</v>
      </c>
      <c r="N7" s="291">
        <v>8.99</v>
      </c>
    </row>
    <row r="8" spans="1:14" x14ac:dyDescent="0.2">
      <c r="B8" s="295">
        <v>2020</v>
      </c>
      <c r="C8" s="293">
        <v>2.1</v>
      </c>
      <c r="D8" s="292">
        <v>6.07</v>
      </c>
      <c r="E8" s="291">
        <v>14.6</v>
      </c>
      <c r="F8" s="293">
        <v>2.36</v>
      </c>
      <c r="G8" s="292">
        <v>5.79</v>
      </c>
      <c r="H8" s="291">
        <v>11.33</v>
      </c>
      <c r="I8" s="293">
        <v>3.49</v>
      </c>
      <c r="J8" s="292">
        <v>6.68</v>
      </c>
      <c r="K8" s="291">
        <v>10.43</v>
      </c>
      <c r="L8" s="294">
        <v>2.48</v>
      </c>
      <c r="M8" s="292">
        <v>6.17</v>
      </c>
      <c r="N8" s="291">
        <v>9.7899999999999991</v>
      </c>
    </row>
    <row r="9" spans="1:14" x14ac:dyDescent="0.2">
      <c r="B9" s="295">
        <v>2019</v>
      </c>
      <c r="C9" s="293">
        <v>2.1800000000000002</v>
      </c>
      <c r="D9" s="292">
        <v>6.19</v>
      </c>
      <c r="E9" s="291">
        <v>15.97</v>
      </c>
      <c r="F9" s="293">
        <v>2.36</v>
      </c>
      <c r="G9" s="292">
        <v>5.91</v>
      </c>
      <c r="H9" s="291">
        <v>11.57</v>
      </c>
      <c r="I9" s="293">
        <v>3.53</v>
      </c>
      <c r="J9" s="292">
        <v>6.73</v>
      </c>
      <c r="K9" s="291">
        <v>10.68</v>
      </c>
      <c r="L9" s="294">
        <v>2.42</v>
      </c>
      <c r="M9" s="292">
        <v>5.85</v>
      </c>
      <c r="N9" s="291">
        <v>9.81</v>
      </c>
    </row>
    <row r="10" spans="1:14" x14ac:dyDescent="0.2">
      <c r="B10" s="295">
        <v>2018</v>
      </c>
      <c r="C10" s="293">
        <v>2.3199999999999998</v>
      </c>
      <c r="D10" s="292">
        <v>6.17</v>
      </c>
      <c r="E10" s="291">
        <v>16.41</v>
      </c>
      <c r="F10" s="293">
        <v>2.74</v>
      </c>
      <c r="G10" s="292">
        <v>6.18</v>
      </c>
      <c r="H10" s="291">
        <v>12.22</v>
      </c>
      <c r="I10" s="293">
        <v>3.49</v>
      </c>
      <c r="J10" s="292">
        <v>6.47</v>
      </c>
      <c r="K10" s="291">
        <v>10.47</v>
      </c>
      <c r="L10" s="294">
        <v>2.48</v>
      </c>
      <c r="M10" s="292">
        <v>5.53</v>
      </c>
      <c r="N10" s="291">
        <v>9.59</v>
      </c>
    </row>
    <row r="11" spans="1:14" x14ac:dyDescent="0.2">
      <c r="B11" s="295">
        <v>2017</v>
      </c>
      <c r="C11" s="293">
        <v>2.5099999999999998</v>
      </c>
      <c r="D11" s="292">
        <v>6.35</v>
      </c>
      <c r="E11" s="291">
        <v>16.899999999999999</v>
      </c>
      <c r="F11" s="293">
        <v>2.94</v>
      </c>
      <c r="G11" s="292">
        <v>6.23</v>
      </c>
      <c r="H11" s="291">
        <v>12.72</v>
      </c>
      <c r="I11" s="293">
        <v>3.52</v>
      </c>
      <c r="J11" s="292">
        <v>6.18</v>
      </c>
      <c r="K11" s="291">
        <v>10.55</v>
      </c>
      <c r="L11" s="294">
        <v>2.54</v>
      </c>
      <c r="M11" s="292">
        <v>5.28</v>
      </c>
      <c r="N11" s="291">
        <v>9.5399999999999991</v>
      </c>
    </row>
    <row r="12" spans="1:14" x14ac:dyDescent="0.2">
      <c r="B12" s="295">
        <v>2016</v>
      </c>
      <c r="C12" s="293">
        <v>2.62</v>
      </c>
      <c r="D12" s="292">
        <v>6.25</v>
      </c>
      <c r="E12" s="291">
        <v>17.32</v>
      </c>
      <c r="F12" s="293">
        <v>3.03</v>
      </c>
      <c r="G12" s="292">
        <v>6.14</v>
      </c>
      <c r="H12" s="291">
        <v>12.61</v>
      </c>
      <c r="I12" s="293">
        <v>3.6</v>
      </c>
      <c r="J12" s="292">
        <v>6.22</v>
      </c>
      <c r="K12" s="291">
        <v>10.5</v>
      </c>
      <c r="L12" s="294">
        <v>2.67</v>
      </c>
      <c r="M12" s="292">
        <v>5.46</v>
      </c>
      <c r="N12" s="291">
        <v>9.6999999999999993</v>
      </c>
    </row>
    <row r="13" spans="1:14" x14ac:dyDescent="0.2">
      <c r="B13" s="295">
        <v>2015</v>
      </c>
      <c r="C13" s="293">
        <v>2.75</v>
      </c>
      <c r="D13" s="292">
        <v>6.42</v>
      </c>
      <c r="E13" s="291">
        <v>17.809999999999999</v>
      </c>
      <c r="F13" s="293">
        <v>3.11</v>
      </c>
      <c r="G13" s="292">
        <v>6.25</v>
      </c>
      <c r="H13" s="291">
        <v>13.03</v>
      </c>
      <c r="I13" s="293">
        <v>3.7</v>
      </c>
      <c r="J13" s="292">
        <v>6.27</v>
      </c>
      <c r="K13" s="291">
        <v>10.65</v>
      </c>
      <c r="L13" s="294">
        <v>2.5499999999999998</v>
      </c>
      <c r="M13" s="292">
        <v>5.4</v>
      </c>
      <c r="N13" s="291">
        <v>9.3000000000000007</v>
      </c>
    </row>
    <row r="14" spans="1:14" x14ac:dyDescent="0.2">
      <c r="B14" s="295">
        <v>2014</v>
      </c>
      <c r="C14" s="293">
        <v>2.8</v>
      </c>
      <c r="D14" s="292">
        <v>6.45</v>
      </c>
      <c r="E14" s="291">
        <v>18.11</v>
      </c>
      <c r="F14" s="293">
        <v>3.14</v>
      </c>
      <c r="G14" s="292">
        <v>6.35</v>
      </c>
      <c r="H14" s="291">
        <v>13.35</v>
      </c>
      <c r="I14" s="293">
        <v>3.64</v>
      </c>
      <c r="J14" s="292">
        <v>6.29</v>
      </c>
      <c r="K14" s="291">
        <v>10.54</v>
      </c>
      <c r="L14" s="294">
        <v>2.5</v>
      </c>
      <c r="M14" s="292">
        <v>5.33</v>
      </c>
      <c r="N14" s="291">
        <v>9.2200000000000006</v>
      </c>
    </row>
    <row r="15" spans="1:14" x14ac:dyDescent="0.2">
      <c r="B15" s="295">
        <v>2013</v>
      </c>
      <c r="C15" s="293">
        <v>2.76</v>
      </c>
      <c r="D15" s="292">
        <v>6.32</v>
      </c>
      <c r="E15" s="291">
        <v>17.29</v>
      </c>
      <c r="F15" s="293">
        <v>3.12</v>
      </c>
      <c r="G15" s="292">
        <v>6.54</v>
      </c>
      <c r="H15" s="291">
        <v>13.94</v>
      </c>
      <c r="I15" s="293">
        <v>3.59</v>
      </c>
      <c r="J15" s="292">
        <v>6.42</v>
      </c>
      <c r="K15" s="291">
        <v>10.7</v>
      </c>
      <c r="L15" s="294">
        <v>2.39</v>
      </c>
      <c r="M15" s="292">
        <v>5.32</v>
      </c>
      <c r="N15" s="291">
        <v>9.11</v>
      </c>
    </row>
    <row r="16" spans="1:14" x14ac:dyDescent="0.2">
      <c r="B16" s="295">
        <v>2012</v>
      </c>
      <c r="C16" s="293">
        <v>2.68</v>
      </c>
      <c r="D16" s="292">
        <v>6.35</v>
      </c>
      <c r="E16" s="291">
        <v>17.68</v>
      </c>
      <c r="F16" s="293">
        <v>2.96</v>
      </c>
      <c r="G16" s="292">
        <v>6.56</v>
      </c>
      <c r="H16" s="291">
        <v>14.11</v>
      </c>
      <c r="I16" s="293">
        <v>3.37</v>
      </c>
      <c r="J16" s="292">
        <v>6.36</v>
      </c>
      <c r="K16" s="291">
        <v>10.72</v>
      </c>
      <c r="L16" s="294">
        <v>2.34</v>
      </c>
      <c r="M16" s="292">
        <v>5.42</v>
      </c>
      <c r="N16" s="291">
        <v>9.2799999999999994</v>
      </c>
    </row>
    <row r="17" spans="2:14" x14ac:dyDescent="0.2">
      <c r="B17" s="295">
        <v>2011</v>
      </c>
      <c r="C17" s="293">
        <v>2.89</v>
      </c>
      <c r="D17" s="292">
        <v>7.15</v>
      </c>
      <c r="E17" s="291">
        <v>20.85</v>
      </c>
      <c r="F17" s="293">
        <v>2.79</v>
      </c>
      <c r="G17" s="292">
        <v>6.48</v>
      </c>
      <c r="H17" s="291">
        <v>13.86</v>
      </c>
      <c r="I17" s="293">
        <v>2.8</v>
      </c>
      <c r="J17" s="292">
        <v>6.08</v>
      </c>
      <c r="K17" s="291">
        <v>10.65</v>
      </c>
      <c r="L17" s="294">
        <v>1.65</v>
      </c>
      <c r="M17" s="292">
        <v>4.79</v>
      </c>
      <c r="N17" s="291">
        <v>8.9600000000000009</v>
      </c>
    </row>
    <row r="18" spans="2:14" x14ac:dyDescent="0.2">
      <c r="B18" s="295">
        <v>2010</v>
      </c>
      <c r="C18" s="293">
        <v>2.97</v>
      </c>
      <c r="D18" s="292">
        <v>7.06</v>
      </c>
      <c r="E18" s="291">
        <v>19.8</v>
      </c>
      <c r="F18" s="293">
        <v>2.82</v>
      </c>
      <c r="G18" s="292">
        <v>6.48</v>
      </c>
      <c r="H18" s="291">
        <v>14.13</v>
      </c>
      <c r="I18" s="293">
        <v>2.56</v>
      </c>
      <c r="J18" s="292">
        <v>5.95</v>
      </c>
      <c r="K18" s="291">
        <v>10.86</v>
      </c>
      <c r="L18" s="294">
        <v>1.72</v>
      </c>
      <c r="M18" s="292">
        <v>4.67</v>
      </c>
      <c r="N18" s="291">
        <v>9.1300000000000008</v>
      </c>
    </row>
    <row r="19" spans="2:14" x14ac:dyDescent="0.2">
      <c r="B19" s="295">
        <v>2009</v>
      </c>
      <c r="C19" s="293">
        <v>3.16</v>
      </c>
      <c r="D19" s="292">
        <v>7.37</v>
      </c>
      <c r="E19" s="291">
        <v>20.29</v>
      </c>
      <c r="F19" s="293">
        <v>2.81</v>
      </c>
      <c r="G19" s="292">
        <v>6.5</v>
      </c>
      <c r="H19" s="291">
        <v>14.02</v>
      </c>
      <c r="I19" s="293">
        <v>2.69</v>
      </c>
      <c r="J19" s="292">
        <v>6.05</v>
      </c>
      <c r="K19" s="291">
        <v>11.18</v>
      </c>
      <c r="L19" s="294">
        <v>1.8</v>
      </c>
      <c r="M19" s="292">
        <v>4.43</v>
      </c>
      <c r="N19" s="291">
        <v>9.31</v>
      </c>
    </row>
    <row r="20" spans="2:14" x14ac:dyDescent="0.2">
      <c r="B20" s="295">
        <v>2008</v>
      </c>
      <c r="C20" s="293">
        <v>3.03</v>
      </c>
      <c r="D20" s="292">
        <v>7.47</v>
      </c>
      <c r="E20" s="291">
        <v>22.09</v>
      </c>
      <c r="F20" s="293">
        <v>2.57</v>
      </c>
      <c r="G20" s="292">
        <v>6.24</v>
      </c>
      <c r="H20" s="291">
        <v>13.25</v>
      </c>
      <c r="I20" s="293">
        <v>2.66</v>
      </c>
      <c r="J20" s="292">
        <v>5.78</v>
      </c>
      <c r="K20" s="291">
        <v>11.29</v>
      </c>
      <c r="L20" s="294">
        <v>1.88</v>
      </c>
      <c r="M20" s="292">
        <v>4.6500000000000004</v>
      </c>
      <c r="N20" s="291">
        <v>9.18</v>
      </c>
    </row>
    <row r="21" spans="2:14" x14ac:dyDescent="0.2">
      <c r="B21" s="295">
        <v>2007</v>
      </c>
      <c r="C21" s="293">
        <v>2.85</v>
      </c>
      <c r="D21" s="292">
        <v>7.31</v>
      </c>
      <c r="E21" s="291">
        <v>20.309999999999999</v>
      </c>
      <c r="F21" s="293">
        <v>2.58</v>
      </c>
      <c r="G21" s="292">
        <v>6.46</v>
      </c>
      <c r="H21" s="291">
        <v>14.24</v>
      </c>
      <c r="I21" s="293">
        <v>2.66</v>
      </c>
      <c r="J21" s="292">
        <v>5.88</v>
      </c>
      <c r="K21" s="291">
        <v>11.47</v>
      </c>
      <c r="L21" s="294">
        <v>1.9</v>
      </c>
      <c r="M21" s="292">
        <v>4.68</v>
      </c>
      <c r="N21" s="291">
        <v>9.59</v>
      </c>
    </row>
    <row r="22" spans="2:14" x14ac:dyDescent="0.2">
      <c r="B22" s="295">
        <v>2006</v>
      </c>
      <c r="C22" s="293">
        <v>2.78</v>
      </c>
      <c r="D22" s="292">
        <v>7.19</v>
      </c>
      <c r="E22" s="291">
        <v>18.12</v>
      </c>
      <c r="F22" s="293">
        <v>2.58</v>
      </c>
      <c r="G22" s="292">
        <v>6.4</v>
      </c>
      <c r="H22" s="291">
        <v>14.11</v>
      </c>
      <c r="I22" s="293">
        <v>2.88</v>
      </c>
      <c r="J22" s="292">
        <v>6.16</v>
      </c>
      <c r="K22" s="291">
        <v>11.92</v>
      </c>
      <c r="L22" s="294">
        <v>2.0299999999999998</v>
      </c>
      <c r="M22" s="292">
        <v>4.99</v>
      </c>
      <c r="N22" s="291">
        <v>9.58</v>
      </c>
    </row>
    <row r="23" spans="2:14" ht="13.5" thickBot="1" x14ac:dyDescent="0.25">
      <c r="B23" s="290">
        <v>2005</v>
      </c>
      <c r="C23" s="288">
        <v>2.89</v>
      </c>
      <c r="D23" s="287">
        <v>7.3</v>
      </c>
      <c r="E23" s="286">
        <v>17.53</v>
      </c>
      <c r="F23" s="288">
        <v>2.72</v>
      </c>
      <c r="G23" s="287">
        <v>6.65</v>
      </c>
      <c r="H23" s="286">
        <v>14.79</v>
      </c>
      <c r="I23" s="288">
        <v>3.03</v>
      </c>
      <c r="J23" s="287">
        <v>6.51</v>
      </c>
      <c r="K23" s="286">
        <v>12.51</v>
      </c>
      <c r="L23" s="289">
        <v>2.4900000000000002</v>
      </c>
      <c r="M23" s="287">
        <v>5.69</v>
      </c>
      <c r="N23" s="286">
        <v>10.77</v>
      </c>
    </row>
    <row r="24" spans="2:14" x14ac:dyDescent="0.2">
      <c r="B24" s="3" t="s">
        <v>492</v>
      </c>
    </row>
    <row r="25" spans="2:14" x14ac:dyDescent="0.2">
      <c r="B25" s="243" t="s">
        <v>631</v>
      </c>
    </row>
    <row r="26" spans="2:14" x14ac:dyDescent="0.2">
      <c r="B26" s="215" t="s">
        <v>57</v>
      </c>
    </row>
    <row r="27" spans="2:14" x14ac:dyDescent="0.2">
      <c r="B27" s="216" t="s">
        <v>202</v>
      </c>
    </row>
    <row r="40" spans="3:14" x14ac:dyDescent="0.2">
      <c r="C40" s="154"/>
      <c r="D40" s="154"/>
      <c r="E40" s="154"/>
      <c r="F40" s="154"/>
      <c r="G40" s="154"/>
      <c r="H40" s="154"/>
      <c r="I40" s="154"/>
      <c r="J40" s="154"/>
      <c r="K40" s="154"/>
      <c r="L40" s="154"/>
      <c r="M40" s="154"/>
      <c r="N40" s="154"/>
    </row>
    <row r="41" spans="3:14" x14ac:dyDescent="0.2">
      <c r="C41" s="154"/>
      <c r="D41" s="154"/>
      <c r="E41" s="154"/>
      <c r="F41" s="154"/>
      <c r="G41" s="154"/>
      <c r="H41" s="154"/>
      <c r="I41" s="154"/>
      <c r="J41" s="154"/>
      <c r="K41" s="154"/>
      <c r="L41" s="154"/>
      <c r="M41" s="154"/>
      <c r="N41" s="154"/>
    </row>
    <row r="42" spans="3:14" x14ac:dyDescent="0.2">
      <c r="C42" s="154"/>
      <c r="D42" s="154"/>
      <c r="E42" s="154"/>
      <c r="F42" s="154"/>
      <c r="G42" s="154"/>
      <c r="H42" s="154"/>
      <c r="I42" s="154"/>
      <c r="J42" s="154"/>
      <c r="K42" s="154"/>
      <c r="L42" s="154"/>
      <c r="M42" s="154"/>
      <c r="N42" s="154"/>
    </row>
    <row r="43" spans="3:14" x14ac:dyDescent="0.2">
      <c r="C43" s="154"/>
      <c r="D43" s="154"/>
      <c r="E43" s="154"/>
      <c r="F43" s="154"/>
      <c r="G43" s="154"/>
      <c r="H43" s="154"/>
      <c r="I43" s="154"/>
      <c r="J43" s="154"/>
      <c r="K43" s="154"/>
      <c r="L43" s="154"/>
      <c r="M43" s="154"/>
      <c r="N43" s="154"/>
    </row>
    <row r="44" spans="3:14" x14ac:dyDescent="0.2">
      <c r="C44" s="154"/>
      <c r="D44" s="154"/>
      <c r="E44" s="154"/>
      <c r="F44" s="154"/>
      <c r="G44" s="154"/>
      <c r="H44" s="154"/>
      <c r="I44" s="154"/>
      <c r="J44" s="154"/>
      <c r="K44" s="154"/>
      <c r="L44" s="154"/>
      <c r="M44" s="154"/>
      <c r="N44" s="154"/>
    </row>
  </sheetData>
  <mergeCells count="4">
    <mergeCell ref="C4:E4"/>
    <mergeCell ref="F4:H4"/>
    <mergeCell ref="I4:K4"/>
    <mergeCell ref="L4:N4"/>
  </mergeCells>
  <hyperlinks>
    <hyperlink ref="A2" location="index!A1" display="index" xr:uid="{0BD73E68-868D-49C8-8A94-5935D9AAF0E4}"/>
  </hyperlinks>
  <pageMargins left="0.7" right="0.7" top="0.75" bottom="0.75" header="0.3" footer="0.3"/>
  <pageSetup paperSize="8" scale="8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5EA5D-7F77-4ABA-A3F7-9469775CA11C}">
  <sheetPr>
    <tabColor rgb="FF92D050"/>
  </sheetPr>
  <dimension ref="A1:U52"/>
  <sheetViews>
    <sheetView zoomScaleNormal="100" workbookViewId="0"/>
  </sheetViews>
  <sheetFormatPr defaultColWidth="9.140625" defaultRowHeight="12.75" x14ac:dyDescent="0.2"/>
  <cols>
    <col min="1" max="1" width="9.140625" style="3"/>
    <col min="2" max="2" width="36.85546875" style="3" customWidth="1"/>
    <col min="3" max="3" width="10.7109375" style="3" customWidth="1"/>
    <col min="4" max="4" width="11.7109375" style="3" customWidth="1"/>
    <col min="5" max="10" width="10.7109375" style="3" customWidth="1"/>
    <col min="11" max="16384" width="9.140625" style="3"/>
  </cols>
  <sheetData>
    <row r="1" spans="1:21" ht="15" x14ac:dyDescent="0.25">
      <c r="A1" s="372" t="s">
        <v>139</v>
      </c>
    </row>
    <row r="2" spans="1:21" ht="14.25" x14ac:dyDescent="0.2">
      <c r="A2" s="2"/>
      <c r="B2" s="2" t="s">
        <v>549</v>
      </c>
      <c r="C2" s="2"/>
      <c r="D2" s="2"/>
      <c r="E2" s="2"/>
      <c r="F2" s="2"/>
      <c r="G2" s="2"/>
      <c r="H2" s="2"/>
      <c r="T2" s="166"/>
      <c r="U2" s="166"/>
    </row>
    <row r="3" spans="1:21" ht="15" thickBot="1" x14ac:dyDescent="0.25">
      <c r="T3" s="166"/>
      <c r="U3" s="166"/>
    </row>
    <row r="4" spans="1:21" ht="14.25" x14ac:dyDescent="0.2">
      <c r="B4" s="285"/>
      <c r="C4" s="161"/>
      <c r="D4" s="284"/>
      <c r="E4" s="985" t="s">
        <v>201</v>
      </c>
      <c r="F4" s="986"/>
      <c r="G4" s="987"/>
      <c r="H4" s="988" t="s">
        <v>200</v>
      </c>
      <c r="I4" s="986"/>
      <c r="J4" s="987"/>
      <c r="T4" s="166"/>
      <c r="U4" s="166"/>
    </row>
    <row r="5" spans="1:21" ht="25.5" x14ac:dyDescent="0.2">
      <c r="B5" s="230"/>
      <c r="C5" s="233" t="s">
        <v>611</v>
      </c>
      <c r="D5" s="283" t="s">
        <v>510</v>
      </c>
      <c r="E5" s="235" t="s">
        <v>160</v>
      </c>
      <c r="F5" s="233" t="s">
        <v>199</v>
      </c>
      <c r="G5" s="232" t="s">
        <v>158</v>
      </c>
      <c r="H5" s="234" t="s">
        <v>160</v>
      </c>
      <c r="I5" s="233" t="s">
        <v>199</v>
      </c>
      <c r="J5" s="232" t="s">
        <v>158</v>
      </c>
      <c r="T5" s="166"/>
      <c r="U5" s="166"/>
    </row>
    <row r="6" spans="1:21" ht="14.25" x14ac:dyDescent="0.2">
      <c r="B6" s="159" t="s">
        <v>155</v>
      </c>
      <c r="C6" s="250">
        <v>59043</v>
      </c>
      <c r="D6" s="282">
        <v>1</v>
      </c>
      <c r="E6" s="182">
        <v>2.87</v>
      </c>
      <c r="F6" s="181">
        <v>5.74</v>
      </c>
      <c r="G6" s="248">
        <v>10.11</v>
      </c>
      <c r="H6" s="247">
        <v>9935</v>
      </c>
      <c r="I6" s="146">
        <v>23280</v>
      </c>
      <c r="J6" s="145">
        <v>42984</v>
      </c>
      <c r="T6" s="166"/>
      <c r="U6" s="166"/>
    </row>
    <row r="7" spans="1:21" ht="14.25" x14ac:dyDescent="0.2">
      <c r="B7" s="144"/>
      <c r="C7" s="263"/>
      <c r="D7" s="262"/>
      <c r="E7" s="281"/>
      <c r="F7" s="89"/>
      <c r="G7" s="280"/>
      <c r="H7" s="278"/>
      <c r="I7" s="65"/>
      <c r="J7" s="143"/>
      <c r="T7" s="166"/>
      <c r="U7" s="166"/>
    </row>
    <row r="8" spans="1:21" ht="14.25" x14ac:dyDescent="0.2">
      <c r="B8" s="257" t="s">
        <v>198</v>
      </c>
      <c r="C8" s="256"/>
      <c r="D8" s="255"/>
      <c r="E8" s="254"/>
      <c r="F8" s="77"/>
      <c r="G8" s="253"/>
      <c r="H8" s="252"/>
      <c r="I8" s="73"/>
      <c r="J8" s="251"/>
      <c r="T8" s="166"/>
      <c r="U8" s="166"/>
    </row>
    <row r="9" spans="1:21" ht="14.25" x14ac:dyDescent="0.2">
      <c r="B9" s="147" t="s">
        <v>129</v>
      </c>
      <c r="C9" s="250">
        <v>399</v>
      </c>
      <c r="D9" s="249">
        <v>7.0000000000000001E-3</v>
      </c>
      <c r="E9" s="254"/>
      <c r="F9" s="77"/>
      <c r="G9" s="253"/>
      <c r="H9" s="252"/>
      <c r="I9" s="73"/>
      <c r="J9" s="251"/>
      <c r="T9" s="166"/>
      <c r="U9" s="166"/>
    </row>
    <row r="10" spans="1:21" ht="14.25" x14ac:dyDescent="0.2">
      <c r="B10" s="147" t="s">
        <v>98</v>
      </c>
      <c r="C10" s="250">
        <v>20538</v>
      </c>
      <c r="D10" s="249">
        <v>0.34799999999999998</v>
      </c>
      <c r="E10" s="182">
        <v>2.78</v>
      </c>
      <c r="F10" s="181">
        <v>5.46</v>
      </c>
      <c r="G10" s="248">
        <v>9.32</v>
      </c>
      <c r="H10" s="247">
        <v>10171</v>
      </c>
      <c r="I10" s="146">
        <v>24620</v>
      </c>
      <c r="J10" s="145">
        <v>45510</v>
      </c>
      <c r="K10" s="264"/>
      <c r="T10" s="166"/>
      <c r="U10" s="166"/>
    </row>
    <row r="11" spans="1:21" ht="14.25" x14ac:dyDescent="0.2">
      <c r="B11" s="147" t="s">
        <v>97</v>
      </c>
      <c r="C11" s="250">
        <v>38106</v>
      </c>
      <c r="D11" s="249">
        <v>0.64500000000000002</v>
      </c>
      <c r="E11" s="182">
        <v>2.93</v>
      </c>
      <c r="F11" s="181">
        <v>5.89</v>
      </c>
      <c r="G11" s="248">
        <v>10.51</v>
      </c>
      <c r="H11" s="247">
        <v>9798</v>
      </c>
      <c r="I11" s="146">
        <v>22654</v>
      </c>
      <c r="J11" s="145">
        <v>41568</v>
      </c>
      <c r="K11" s="264"/>
      <c r="T11" s="166"/>
      <c r="U11" s="166"/>
    </row>
    <row r="12" spans="1:21" ht="14.25" x14ac:dyDescent="0.2">
      <c r="B12" s="144"/>
      <c r="C12" s="263"/>
      <c r="D12" s="262"/>
      <c r="E12" s="281"/>
      <c r="F12" s="89"/>
      <c r="G12" s="280"/>
      <c r="H12" s="278"/>
      <c r="I12" s="65"/>
      <c r="J12" s="143"/>
      <c r="K12" s="264"/>
      <c r="T12" s="166"/>
      <c r="U12" s="166"/>
    </row>
    <row r="13" spans="1:21" ht="14.25" x14ac:dyDescent="0.2">
      <c r="B13" s="257" t="s">
        <v>197</v>
      </c>
      <c r="C13" s="256"/>
      <c r="D13" s="255"/>
      <c r="E13" s="254"/>
      <c r="F13" s="77"/>
      <c r="G13" s="253"/>
      <c r="H13" s="252"/>
      <c r="I13" s="73"/>
      <c r="J13" s="251"/>
      <c r="K13" s="264"/>
      <c r="T13" s="166"/>
      <c r="U13" s="166"/>
    </row>
    <row r="14" spans="1:21" ht="14.25" x14ac:dyDescent="0.2">
      <c r="B14" s="147" t="s">
        <v>154</v>
      </c>
      <c r="C14" s="250">
        <v>14208</v>
      </c>
      <c r="D14" s="802">
        <v>0.24063817895432144</v>
      </c>
      <c r="E14" s="182">
        <v>2.31</v>
      </c>
      <c r="F14" s="181">
        <v>5.94</v>
      </c>
      <c r="G14" s="248">
        <v>13.5</v>
      </c>
      <c r="H14" s="247">
        <v>4526</v>
      </c>
      <c r="I14" s="146">
        <v>11058</v>
      </c>
      <c r="J14" s="145">
        <v>24191</v>
      </c>
      <c r="K14" s="264"/>
      <c r="T14" s="166"/>
      <c r="U14" s="166"/>
    </row>
    <row r="15" spans="1:21" ht="14.25" x14ac:dyDescent="0.2">
      <c r="B15" s="147" t="s">
        <v>76</v>
      </c>
      <c r="C15" s="250">
        <v>8517</v>
      </c>
      <c r="D15" s="802">
        <v>0.14425080026421422</v>
      </c>
      <c r="E15" s="182">
        <v>2.39</v>
      </c>
      <c r="F15" s="181">
        <v>5.43</v>
      </c>
      <c r="G15" s="248">
        <v>10.72</v>
      </c>
      <c r="H15" s="247">
        <v>7635</v>
      </c>
      <c r="I15" s="146">
        <v>17410</v>
      </c>
      <c r="J15" s="145">
        <v>33990</v>
      </c>
      <c r="K15" s="264"/>
      <c r="T15" s="166"/>
      <c r="U15" s="166"/>
    </row>
    <row r="16" spans="1:21" ht="14.25" x14ac:dyDescent="0.2">
      <c r="B16" s="147" t="s">
        <v>196</v>
      </c>
      <c r="C16" s="250">
        <v>25896</v>
      </c>
      <c r="D16" s="802">
        <v>0.43859559981708246</v>
      </c>
      <c r="E16" s="182">
        <v>3.29</v>
      </c>
      <c r="F16" s="181">
        <v>5.8</v>
      </c>
      <c r="G16" s="248">
        <v>9.4700000000000006</v>
      </c>
      <c r="H16" s="247">
        <v>14744</v>
      </c>
      <c r="I16" s="146">
        <v>27816</v>
      </c>
      <c r="J16" s="145">
        <v>45256</v>
      </c>
      <c r="K16" s="264"/>
      <c r="T16" s="166"/>
      <c r="U16" s="166"/>
    </row>
    <row r="17" spans="2:21" ht="14.25" x14ac:dyDescent="0.2">
      <c r="B17" s="147" t="s">
        <v>134</v>
      </c>
      <c r="C17" s="250">
        <v>10425</v>
      </c>
      <c r="D17" s="802">
        <v>0.17656623139068137</v>
      </c>
      <c r="E17" s="182">
        <v>2.94</v>
      </c>
      <c r="F17" s="181">
        <v>5.57</v>
      </c>
      <c r="G17" s="248">
        <v>8.86</v>
      </c>
      <c r="H17" s="247">
        <v>20648</v>
      </c>
      <c r="I17" s="146">
        <v>38938</v>
      </c>
      <c r="J17" s="145">
        <v>61049</v>
      </c>
      <c r="K17" s="264"/>
      <c r="T17" s="166"/>
      <c r="U17" s="166"/>
    </row>
    <row r="18" spans="2:21" ht="14.25" x14ac:dyDescent="0.2">
      <c r="B18" s="144"/>
      <c r="C18" s="263"/>
      <c r="D18" s="262"/>
      <c r="E18" s="281"/>
      <c r="F18" s="89"/>
      <c r="G18" s="280"/>
      <c r="H18" s="278"/>
      <c r="I18" s="65"/>
      <c r="J18" s="143"/>
      <c r="K18" s="264"/>
      <c r="T18" s="166"/>
      <c r="U18" s="166"/>
    </row>
    <row r="19" spans="2:21" ht="14.25" x14ac:dyDescent="0.2">
      <c r="B19" s="257" t="s">
        <v>168</v>
      </c>
      <c r="C19" s="256"/>
      <c r="D19" s="255"/>
      <c r="E19" s="254"/>
      <c r="F19" s="77"/>
      <c r="G19" s="253"/>
      <c r="H19" s="252"/>
      <c r="I19" s="73"/>
      <c r="J19" s="251"/>
      <c r="K19" s="264"/>
      <c r="T19" s="166"/>
      <c r="U19" s="166"/>
    </row>
    <row r="20" spans="2:21" ht="14.25" x14ac:dyDescent="0.2">
      <c r="B20" s="147" t="s">
        <v>131</v>
      </c>
      <c r="C20" s="250">
        <v>37686</v>
      </c>
      <c r="D20" s="279"/>
      <c r="E20" s="182">
        <v>2.87</v>
      </c>
      <c r="F20" s="181">
        <v>5.64</v>
      </c>
      <c r="G20" s="248">
        <v>9.64</v>
      </c>
      <c r="H20" s="247">
        <v>10817</v>
      </c>
      <c r="I20" s="146">
        <v>25047</v>
      </c>
      <c r="J20" s="145">
        <v>45066</v>
      </c>
      <c r="K20" s="264"/>
      <c r="T20" s="166"/>
      <c r="U20" s="166"/>
    </row>
    <row r="21" spans="2:21" ht="14.25" x14ac:dyDescent="0.2">
      <c r="B21" s="147" t="s">
        <v>130</v>
      </c>
      <c r="C21" s="250">
        <v>13317</v>
      </c>
      <c r="D21" s="279"/>
      <c r="E21" s="182">
        <v>2.98</v>
      </c>
      <c r="F21" s="181">
        <v>6.51</v>
      </c>
      <c r="G21" s="248">
        <v>13.15</v>
      </c>
      <c r="H21" s="247">
        <v>7200</v>
      </c>
      <c r="I21" s="146">
        <v>17353</v>
      </c>
      <c r="J21" s="145">
        <v>34936</v>
      </c>
      <c r="K21" s="264"/>
      <c r="T21" s="166"/>
      <c r="U21" s="166"/>
    </row>
    <row r="22" spans="2:21" ht="14.25" x14ac:dyDescent="0.2">
      <c r="B22" s="147" t="s">
        <v>450</v>
      </c>
      <c r="C22" s="250">
        <v>6960</v>
      </c>
      <c r="D22" s="279"/>
      <c r="E22" s="182">
        <v>3.04</v>
      </c>
      <c r="F22" s="181">
        <v>6.22</v>
      </c>
      <c r="G22" s="248">
        <v>11.37</v>
      </c>
      <c r="H22" s="247">
        <v>8543</v>
      </c>
      <c r="I22" s="146">
        <v>20726</v>
      </c>
      <c r="J22" s="145">
        <v>39556</v>
      </c>
      <c r="K22" s="264"/>
      <c r="T22" s="166"/>
      <c r="U22" s="166"/>
    </row>
    <row r="23" spans="2:21" ht="14.25" x14ac:dyDescent="0.2">
      <c r="B23" s="147" t="s">
        <v>132</v>
      </c>
      <c r="C23" s="250">
        <v>8667</v>
      </c>
      <c r="D23" s="279"/>
      <c r="E23" s="182">
        <v>2.8</v>
      </c>
      <c r="F23" s="181">
        <v>5.17</v>
      </c>
      <c r="G23" s="248">
        <v>8.85</v>
      </c>
      <c r="H23" s="247">
        <v>13195</v>
      </c>
      <c r="I23" s="146">
        <v>26268</v>
      </c>
      <c r="J23" s="145">
        <v>44438</v>
      </c>
      <c r="K23" s="264"/>
      <c r="T23" s="166"/>
      <c r="U23" s="166"/>
    </row>
    <row r="24" spans="2:21" ht="14.25" x14ac:dyDescent="0.2">
      <c r="B24" s="144"/>
      <c r="C24" s="263"/>
      <c r="D24" s="262"/>
      <c r="E24" s="261"/>
      <c r="F24" s="88"/>
      <c r="G24" s="260"/>
      <c r="H24" s="278"/>
      <c r="I24" s="65"/>
      <c r="J24" s="143"/>
      <c r="K24" s="264"/>
      <c r="T24" s="166"/>
      <c r="U24" s="166"/>
    </row>
    <row r="25" spans="2:21" ht="14.25" x14ac:dyDescent="0.2">
      <c r="B25" s="277" t="s">
        <v>195</v>
      </c>
      <c r="C25" s="276"/>
      <c r="D25" s="275"/>
      <c r="E25" s="274"/>
      <c r="F25" s="273"/>
      <c r="G25" s="272"/>
      <c r="H25" s="271"/>
      <c r="I25" s="270"/>
      <c r="J25" s="269"/>
      <c r="K25" s="264"/>
      <c r="T25" s="166"/>
      <c r="U25" s="166"/>
    </row>
    <row r="26" spans="2:21" ht="14.25" x14ac:dyDescent="0.2">
      <c r="B26" s="147" t="s">
        <v>194</v>
      </c>
      <c r="C26" s="250">
        <v>7596</v>
      </c>
      <c r="D26" s="249">
        <v>0.12865199939027488</v>
      </c>
      <c r="E26" s="182">
        <v>0.55000000000000004</v>
      </c>
      <c r="F26" s="181">
        <v>1.25</v>
      </c>
      <c r="G26" s="248">
        <v>3.03</v>
      </c>
      <c r="H26" s="267"/>
      <c r="I26" s="266"/>
      <c r="J26" s="265"/>
      <c r="K26" s="264"/>
      <c r="T26" s="166"/>
      <c r="U26" s="166"/>
    </row>
    <row r="27" spans="2:21" ht="14.25" x14ac:dyDescent="0.2">
      <c r="B27" s="147" t="s">
        <v>193</v>
      </c>
      <c r="C27" s="250">
        <v>7260</v>
      </c>
      <c r="D27" s="249">
        <v>0.12296123164473349</v>
      </c>
      <c r="E27" s="182">
        <v>1.46</v>
      </c>
      <c r="F27" s="181">
        <v>2.62</v>
      </c>
      <c r="G27" s="248">
        <v>5.3</v>
      </c>
      <c r="H27" s="267"/>
      <c r="I27" s="266"/>
      <c r="J27" s="265"/>
      <c r="K27" s="264"/>
      <c r="T27" s="166"/>
      <c r="U27" s="166"/>
    </row>
    <row r="28" spans="2:21" ht="14.25" x14ac:dyDescent="0.2">
      <c r="B28" s="268" t="s">
        <v>192</v>
      </c>
      <c r="C28" s="250">
        <v>5895</v>
      </c>
      <c r="D28" s="249">
        <v>9.984248767847162E-2</v>
      </c>
      <c r="E28" s="182">
        <v>2.21</v>
      </c>
      <c r="F28" s="181">
        <v>3.68</v>
      </c>
      <c r="G28" s="248">
        <v>6.54</v>
      </c>
      <c r="H28" s="267"/>
      <c r="I28" s="266"/>
      <c r="J28" s="265"/>
      <c r="K28" s="264"/>
      <c r="T28" s="166"/>
      <c r="U28" s="166"/>
    </row>
    <row r="29" spans="2:21" ht="14.25" x14ac:dyDescent="0.2">
      <c r="B29" s="147" t="s">
        <v>191</v>
      </c>
      <c r="C29" s="250">
        <v>5508</v>
      </c>
      <c r="D29" s="249">
        <v>9.3287942685839134E-2</v>
      </c>
      <c r="E29" s="182">
        <v>2.82</v>
      </c>
      <c r="F29" s="181">
        <v>4.5</v>
      </c>
      <c r="G29" s="248">
        <v>7.53</v>
      </c>
      <c r="H29" s="267"/>
      <c r="I29" s="266"/>
      <c r="J29" s="265"/>
      <c r="K29" s="264"/>
      <c r="T29" s="166"/>
      <c r="U29" s="166"/>
    </row>
    <row r="30" spans="2:21" ht="14.25" x14ac:dyDescent="0.2">
      <c r="B30" s="147" t="s">
        <v>190</v>
      </c>
      <c r="C30" s="250">
        <v>4842</v>
      </c>
      <c r="D30" s="249">
        <v>8.2008028047355311E-2</v>
      </c>
      <c r="E30" s="182">
        <v>3.51</v>
      </c>
      <c r="F30" s="181">
        <v>5.3</v>
      </c>
      <c r="G30" s="248">
        <v>8.75</v>
      </c>
      <c r="H30" s="267"/>
      <c r="I30" s="266"/>
      <c r="J30" s="265"/>
      <c r="K30" s="264"/>
      <c r="T30" s="166"/>
      <c r="U30" s="166"/>
    </row>
    <row r="31" spans="2:21" ht="14.25" x14ac:dyDescent="0.2">
      <c r="B31" s="147" t="s">
        <v>189</v>
      </c>
      <c r="C31" s="250">
        <v>4380</v>
      </c>
      <c r="D31" s="249">
        <v>7.4183222397235918E-2</v>
      </c>
      <c r="E31" s="182">
        <v>4.01</v>
      </c>
      <c r="F31" s="181">
        <v>6</v>
      </c>
      <c r="G31" s="248">
        <v>9.61</v>
      </c>
      <c r="H31" s="267"/>
      <c r="I31" s="266"/>
      <c r="J31" s="265"/>
      <c r="K31" s="264"/>
      <c r="T31" s="166"/>
      <c r="U31" s="166"/>
    </row>
    <row r="32" spans="2:21" ht="14.25" x14ac:dyDescent="0.2">
      <c r="B32" s="147" t="s">
        <v>188</v>
      </c>
      <c r="C32" s="250">
        <v>3696</v>
      </c>
      <c r="D32" s="249">
        <v>6.2598445200955241E-2</v>
      </c>
      <c r="E32" s="182">
        <v>4.5</v>
      </c>
      <c r="F32" s="181">
        <v>6.48</v>
      </c>
      <c r="G32" s="248">
        <v>10.18</v>
      </c>
      <c r="H32" s="267"/>
      <c r="I32" s="266"/>
      <c r="J32" s="265"/>
      <c r="K32" s="264"/>
      <c r="T32" s="166"/>
      <c r="U32" s="166"/>
    </row>
    <row r="33" spans="2:21" ht="14.25" x14ac:dyDescent="0.2">
      <c r="B33" s="147" t="s">
        <v>187</v>
      </c>
      <c r="C33" s="250">
        <v>3261</v>
      </c>
      <c r="D33" s="249">
        <v>5.5230933387531121E-2</v>
      </c>
      <c r="E33" s="182">
        <v>5.01</v>
      </c>
      <c r="F33" s="181">
        <v>7.21</v>
      </c>
      <c r="G33" s="248">
        <v>11.08</v>
      </c>
      <c r="H33" s="267"/>
      <c r="I33" s="266"/>
      <c r="J33" s="265"/>
      <c r="K33" s="264"/>
      <c r="T33" s="166"/>
      <c r="U33" s="166"/>
    </row>
    <row r="34" spans="2:21" ht="14.25" x14ac:dyDescent="0.2">
      <c r="B34" s="147" t="s">
        <v>186</v>
      </c>
      <c r="C34" s="250">
        <v>3084</v>
      </c>
      <c r="D34" s="249">
        <v>5.2233118235861999E-2</v>
      </c>
      <c r="E34" s="182">
        <v>5.58</v>
      </c>
      <c r="F34" s="181">
        <v>7.74</v>
      </c>
      <c r="G34" s="248">
        <v>11.29</v>
      </c>
      <c r="H34" s="267"/>
      <c r="I34" s="266"/>
      <c r="J34" s="265"/>
      <c r="K34" s="264"/>
      <c r="T34" s="166"/>
      <c r="U34" s="166"/>
    </row>
    <row r="35" spans="2:21" ht="14.25" x14ac:dyDescent="0.2">
      <c r="B35" s="147" t="s">
        <v>185</v>
      </c>
      <c r="C35" s="250">
        <v>2481</v>
      </c>
      <c r="D35" s="249">
        <v>4.202022254966719E-2</v>
      </c>
      <c r="E35" s="182">
        <v>6.08</v>
      </c>
      <c r="F35" s="181">
        <v>8.36</v>
      </c>
      <c r="G35" s="248">
        <v>12.18</v>
      </c>
      <c r="H35" s="267"/>
      <c r="I35" s="266"/>
      <c r="J35" s="265"/>
      <c r="K35" s="264"/>
      <c r="T35" s="166"/>
      <c r="U35" s="166"/>
    </row>
    <row r="36" spans="2:21" ht="14.25" x14ac:dyDescent="0.2">
      <c r="B36" s="147" t="s">
        <v>184</v>
      </c>
      <c r="C36" s="250">
        <v>1983</v>
      </c>
      <c r="D36" s="249">
        <v>3.3585691783954069E-2</v>
      </c>
      <c r="E36" s="182">
        <v>6.51</v>
      </c>
      <c r="F36" s="181">
        <v>9.0500000000000007</v>
      </c>
      <c r="G36" s="248">
        <v>13.5</v>
      </c>
      <c r="H36" s="267"/>
      <c r="I36" s="266"/>
      <c r="J36" s="265"/>
      <c r="K36" s="264"/>
      <c r="T36" s="166"/>
      <c r="U36" s="166"/>
    </row>
    <row r="37" spans="2:21" ht="14.25" x14ac:dyDescent="0.2">
      <c r="B37" s="147" t="s">
        <v>183</v>
      </c>
      <c r="C37" s="250">
        <v>1716</v>
      </c>
      <c r="D37" s="249">
        <v>2.9063563843300645E-2</v>
      </c>
      <c r="E37" s="182">
        <v>7.05</v>
      </c>
      <c r="F37" s="181">
        <v>9.49</v>
      </c>
      <c r="G37" s="248">
        <v>13.8</v>
      </c>
      <c r="H37" s="267"/>
      <c r="I37" s="266"/>
      <c r="J37" s="265"/>
      <c r="K37" s="264"/>
      <c r="T37" s="166"/>
      <c r="U37" s="166"/>
    </row>
    <row r="38" spans="2:21" ht="14.25" x14ac:dyDescent="0.2">
      <c r="B38" s="147" t="s">
        <v>182</v>
      </c>
      <c r="C38" s="250">
        <v>1563</v>
      </c>
      <c r="D38" s="249">
        <v>2.6472232102027336E-2</v>
      </c>
      <c r="E38" s="182">
        <v>7.37</v>
      </c>
      <c r="F38" s="181">
        <v>9.86</v>
      </c>
      <c r="G38" s="248">
        <v>14.02</v>
      </c>
      <c r="H38" s="267"/>
      <c r="I38" s="266"/>
      <c r="J38" s="265"/>
      <c r="K38" s="264"/>
      <c r="T38" s="166"/>
      <c r="U38" s="166"/>
    </row>
    <row r="39" spans="2:21" ht="14.25" x14ac:dyDescent="0.2">
      <c r="B39" s="147" t="s">
        <v>181</v>
      </c>
      <c r="C39" s="250">
        <v>1314</v>
      </c>
      <c r="D39" s="249">
        <v>2.2254966719170773E-2</v>
      </c>
      <c r="E39" s="182">
        <v>7.56</v>
      </c>
      <c r="F39" s="181">
        <v>10.130000000000001</v>
      </c>
      <c r="G39" s="248">
        <v>14.39</v>
      </c>
      <c r="H39" s="267"/>
      <c r="I39" s="266"/>
      <c r="J39" s="265"/>
      <c r="K39" s="264"/>
      <c r="T39" s="166"/>
      <c r="U39" s="166"/>
    </row>
    <row r="40" spans="2:21" ht="14.25" x14ac:dyDescent="0.2">
      <c r="B40" s="147" t="s">
        <v>180</v>
      </c>
      <c r="C40" s="250">
        <v>4467</v>
      </c>
      <c r="D40" s="249">
        <v>7.5656724759920732E-2</v>
      </c>
      <c r="E40" s="182">
        <v>9.1300000000000008</v>
      </c>
      <c r="F40" s="181">
        <v>12.46</v>
      </c>
      <c r="G40" s="179">
        <v>18</v>
      </c>
      <c r="H40" s="267"/>
      <c r="I40" s="266"/>
      <c r="J40" s="265"/>
      <c r="K40" s="264"/>
      <c r="T40" s="166"/>
      <c r="U40" s="166"/>
    </row>
    <row r="41" spans="2:21" ht="14.25" x14ac:dyDescent="0.2">
      <c r="B41" s="144"/>
      <c r="C41" s="263"/>
      <c r="D41" s="262"/>
      <c r="E41" s="261"/>
      <c r="F41" s="88"/>
      <c r="G41" s="260"/>
      <c r="H41" s="259"/>
      <c r="I41" s="85"/>
      <c r="J41" s="258"/>
      <c r="T41" s="166"/>
      <c r="U41" s="166"/>
    </row>
    <row r="42" spans="2:21" ht="14.25" x14ac:dyDescent="0.2">
      <c r="B42" s="257" t="s">
        <v>179</v>
      </c>
      <c r="C42" s="256"/>
      <c r="D42" s="255"/>
      <c r="E42" s="254"/>
      <c r="F42" s="77"/>
      <c r="G42" s="253"/>
      <c r="H42" s="252"/>
      <c r="I42" s="73"/>
      <c r="J42" s="251"/>
      <c r="T42" s="166"/>
      <c r="U42" s="166"/>
    </row>
    <row r="43" spans="2:21" ht="14.25" x14ac:dyDescent="0.2">
      <c r="B43" s="147" t="s">
        <v>178</v>
      </c>
      <c r="C43" s="250">
        <v>51945</v>
      </c>
      <c r="D43" s="249">
        <v>0.87978253137543827</v>
      </c>
      <c r="E43" s="182">
        <v>2.58</v>
      </c>
      <c r="F43" s="181">
        <v>5.22</v>
      </c>
      <c r="G43" s="248">
        <v>9.1</v>
      </c>
      <c r="H43" s="247">
        <v>9286</v>
      </c>
      <c r="I43" s="146">
        <v>21939</v>
      </c>
      <c r="J43" s="145">
        <v>41238</v>
      </c>
      <c r="K43" s="239"/>
      <c r="T43" s="166"/>
      <c r="U43" s="166"/>
    </row>
    <row r="44" spans="2:21" ht="15" thickBot="1" x14ac:dyDescent="0.25">
      <c r="B44" s="141" t="s">
        <v>177</v>
      </c>
      <c r="C44" s="246">
        <v>7101</v>
      </c>
      <c r="D44" s="245">
        <v>0.12026827905086124</v>
      </c>
      <c r="E44" s="170">
        <v>6.76</v>
      </c>
      <c r="F44" s="169">
        <v>10.95</v>
      </c>
      <c r="G44" s="167">
        <v>18.64</v>
      </c>
      <c r="H44" s="139">
        <v>18320</v>
      </c>
      <c r="I44" s="140">
        <v>34055</v>
      </c>
      <c r="J44" s="244">
        <v>54833</v>
      </c>
      <c r="K44" s="239"/>
      <c r="T44" s="166"/>
      <c r="U44" s="166"/>
    </row>
    <row r="45" spans="2:21" ht="14.25" x14ac:dyDescent="0.2">
      <c r="B45" s="3" t="s">
        <v>492</v>
      </c>
      <c r="L45" s="166"/>
      <c r="M45" s="166"/>
      <c r="N45" s="166"/>
      <c r="O45" s="166"/>
      <c r="P45" s="166"/>
      <c r="Q45" s="166"/>
      <c r="R45" s="166"/>
      <c r="S45" s="166"/>
      <c r="T45" s="166"/>
      <c r="U45" s="166"/>
    </row>
    <row r="46" spans="2:21" ht="13.5" customHeight="1" x14ac:dyDescent="0.2">
      <c r="B46" s="243" t="s">
        <v>632</v>
      </c>
      <c r="C46" s="242"/>
      <c r="D46" s="241"/>
      <c r="E46" s="100"/>
      <c r="F46" s="100"/>
      <c r="G46" s="240"/>
      <c r="H46" s="70"/>
      <c r="I46" s="70"/>
      <c r="J46" s="70"/>
      <c r="K46" s="239"/>
      <c r="L46" s="166"/>
      <c r="M46" s="166"/>
      <c r="N46" s="166"/>
      <c r="O46" s="166"/>
      <c r="P46" s="166"/>
      <c r="Q46" s="166"/>
      <c r="R46" s="166"/>
      <c r="S46" s="166"/>
      <c r="T46" s="166"/>
      <c r="U46" s="166"/>
    </row>
    <row r="47" spans="2:21" ht="14.25" x14ac:dyDescent="0.2">
      <c r="B47" s="215" t="s">
        <v>57</v>
      </c>
      <c r="C47" s="216"/>
      <c r="D47" s="216"/>
      <c r="E47" s="216"/>
      <c r="F47" s="216"/>
      <c r="G47" s="216"/>
      <c r="H47" s="216"/>
      <c r="I47" s="216"/>
      <c r="L47" s="166"/>
      <c r="M47" s="166"/>
      <c r="N47" s="166"/>
      <c r="O47" s="166"/>
      <c r="P47" s="166"/>
      <c r="Q47" s="166"/>
      <c r="R47" s="166"/>
      <c r="S47" s="166"/>
      <c r="T47" s="166"/>
      <c r="U47" s="166"/>
    </row>
    <row r="48" spans="2:21" ht="14.25" x14ac:dyDescent="0.2">
      <c r="B48" s="216" t="s">
        <v>166</v>
      </c>
      <c r="C48" s="216"/>
      <c r="D48" s="216"/>
      <c r="E48" s="216"/>
      <c r="F48" s="216"/>
      <c r="G48" s="216"/>
      <c r="H48" s="216"/>
      <c r="I48" s="216"/>
      <c r="L48" s="166"/>
      <c r="M48" s="166"/>
      <c r="N48" s="166"/>
      <c r="O48" s="166"/>
      <c r="P48" s="166"/>
      <c r="Q48" s="166"/>
      <c r="R48" s="166"/>
      <c r="S48" s="166"/>
      <c r="T48" s="166"/>
      <c r="U48" s="166"/>
    </row>
    <row r="49" spans="2:21" ht="14.25" x14ac:dyDescent="0.2">
      <c r="B49" s="216" t="s">
        <v>176</v>
      </c>
      <c r="C49" s="216"/>
      <c r="D49" s="216"/>
      <c r="E49" s="216"/>
      <c r="F49" s="216"/>
      <c r="G49" s="216"/>
      <c r="H49" s="216"/>
      <c r="I49" s="216"/>
      <c r="L49" s="166"/>
      <c r="M49" s="166"/>
      <c r="N49" s="166"/>
      <c r="O49" s="166"/>
      <c r="P49" s="166"/>
      <c r="Q49" s="166"/>
      <c r="R49" s="166"/>
      <c r="S49" s="166"/>
      <c r="T49" s="166"/>
      <c r="U49" s="166"/>
    </row>
    <row r="50" spans="2:21" ht="14.25" x14ac:dyDescent="0.2">
      <c r="B50" s="216" t="s">
        <v>175</v>
      </c>
      <c r="C50" s="216"/>
      <c r="D50" s="216"/>
      <c r="E50" s="216"/>
      <c r="F50" s="216"/>
      <c r="G50" s="216"/>
      <c r="H50" s="216"/>
      <c r="I50" s="216"/>
      <c r="L50" s="166"/>
      <c r="M50" s="166"/>
      <c r="N50" s="166"/>
      <c r="O50" s="166"/>
      <c r="P50" s="166"/>
      <c r="Q50" s="166"/>
      <c r="R50" s="166"/>
      <c r="S50" s="166"/>
      <c r="T50" s="166"/>
      <c r="U50" s="166"/>
    </row>
    <row r="51" spans="2:21" ht="14.25" x14ac:dyDescent="0.2">
      <c r="B51" s="216" t="s">
        <v>174</v>
      </c>
      <c r="C51" s="216"/>
      <c r="D51" s="216"/>
      <c r="E51" s="216"/>
      <c r="F51" s="216"/>
      <c r="G51" s="216"/>
      <c r="H51" s="216"/>
      <c r="I51" s="216"/>
      <c r="L51" s="166"/>
      <c r="M51" s="166"/>
      <c r="N51" s="166"/>
      <c r="O51" s="166"/>
      <c r="P51" s="166"/>
      <c r="Q51" s="166"/>
      <c r="R51" s="166"/>
      <c r="S51" s="166"/>
      <c r="T51" s="166"/>
      <c r="U51" s="166"/>
    </row>
    <row r="52" spans="2:21" ht="14.25" x14ac:dyDescent="0.2">
      <c r="C52" s="216"/>
      <c r="D52" s="216"/>
      <c r="E52" s="216"/>
      <c r="F52" s="216"/>
      <c r="G52" s="216"/>
      <c r="H52" s="216"/>
      <c r="I52" s="216"/>
      <c r="L52" s="166"/>
      <c r="M52" s="166"/>
      <c r="N52" s="166"/>
      <c r="O52" s="166"/>
      <c r="P52" s="166"/>
      <c r="Q52" s="166"/>
      <c r="R52" s="166"/>
      <c r="S52" s="166"/>
      <c r="T52" s="166"/>
      <c r="U52" s="166"/>
    </row>
  </sheetData>
  <mergeCells count="2">
    <mergeCell ref="E4:G4"/>
    <mergeCell ref="H4:J4"/>
  </mergeCells>
  <hyperlinks>
    <hyperlink ref="A1" location="index!A1" display="index" xr:uid="{43A11D2E-66A2-45B5-A1EE-403CA7D1453D}"/>
  </hyperlinks>
  <pageMargins left="0.7" right="0.7" top="0.75" bottom="0.75" header="0.3" footer="0.3"/>
  <pageSetup paperSize="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D8D5F-B4C3-47DE-8600-AB44FD69B86F}">
  <sheetPr>
    <tabColor rgb="FF92D050"/>
    <pageSetUpPr fitToPage="1"/>
  </sheetPr>
  <dimension ref="A1:R42"/>
  <sheetViews>
    <sheetView workbookViewId="0"/>
  </sheetViews>
  <sheetFormatPr defaultColWidth="9.140625" defaultRowHeight="12.75" x14ac:dyDescent="0.2"/>
  <cols>
    <col min="1" max="1" width="8.28515625" style="3" customWidth="1"/>
    <col min="2" max="2" width="27" style="3" customWidth="1"/>
    <col min="3" max="4" width="7.5703125" style="3" bestFit="1" customWidth="1"/>
    <col min="5" max="11" width="9.140625" style="3"/>
    <col min="12" max="12" width="17.5703125" style="3" customWidth="1"/>
    <col min="13" max="16384" width="9.140625" style="3"/>
  </cols>
  <sheetData>
    <row r="1" spans="1:18" ht="15" x14ac:dyDescent="0.25">
      <c r="A1" s="372" t="s">
        <v>139</v>
      </c>
    </row>
    <row r="2" spans="1:18" ht="14.45" customHeight="1" x14ac:dyDescent="0.2">
      <c r="A2" s="2"/>
      <c r="B2" s="2" t="s">
        <v>504</v>
      </c>
      <c r="O2" s="560"/>
      <c r="P2" s="560"/>
      <c r="Q2" s="560"/>
      <c r="R2" s="560"/>
    </row>
    <row r="3" spans="1:18" ht="14.25" customHeight="1" thickBot="1" x14ac:dyDescent="0.25">
      <c r="O3" s="560"/>
      <c r="P3" s="560"/>
      <c r="Q3" s="560"/>
      <c r="R3" s="560"/>
    </row>
    <row r="4" spans="1:18" ht="13.5" thickBot="1" x14ac:dyDescent="0.25">
      <c r="B4" s="610"/>
      <c r="C4" s="609">
        <v>2022</v>
      </c>
      <c r="D4" s="609">
        <v>2023</v>
      </c>
      <c r="E4" s="608">
        <v>2024</v>
      </c>
    </row>
    <row r="5" spans="1:18" x14ac:dyDescent="0.2">
      <c r="B5" s="989" t="s">
        <v>365</v>
      </c>
      <c r="C5" s="990"/>
      <c r="D5" s="990"/>
      <c r="E5" s="991"/>
    </row>
    <row r="6" spans="1:18" x14ac:dyDescent="0.2">
      <c r="B6" s="254" t="s">
        <v>394</v>
      </c>
      <c r="C6" s="604">
        <v>555606</v>
      </c>
      <c r="D6" s="603">
        <v>530550</v>
      </c>
      <c r="E6" s="602">
        <v>507619</v>
      </c>
    </row>
    <row r="7" spans="1:18" x14ac:dyDescent="0.2">
      <c r="B7" s="470" t="s">
        <v>393</v>
      </c>
      <c r="C7" s="603">
        <v>12610</v>
      </c>
      <c r="D7" s="603">
        <v>12226</v>
      </c>
      <c r="E7" s="602">
        <v>11850</v>
      </c>
    </row>
    <row r="8" spans="1:18" x14ac:dyDescent="0.2">
      <c r="B8" s="470" t="s">
        <v>392</v>
      </c>
      <c r="C8" s="603">
        <v>16281</v>
      </c>
      <c r="D8" s="603">
        <v>16385</v>
      </c>
      <c r="E8" s="602">
        <v>16508</v>
      </c>
    </row>
    <row r="9" spans="1:18" ht="13.5" thickBot="1" x14ac:dyDescent="0.25">
      <c r="B9" s="261" t="s">
        <v>391</v>
      </c>
      <c r="C9" s="606">
        <v>22764</v>
      </c>
      <c r="D9" s="601">
        <v>23022</v>
      </c>
      <c r="E9" s="600">
        <v>23342</v>
      </c>
      <c r="F9" s="137"/>
    </row>
    <row r="10" spans="1:18" ht="15" customHeight="1" x14ac:dyDescent="0.2">
      <c r="B10" s="989" t="s">
        <v>396</v>
      </c>
      <c r="C10" s="990"/>
      <c r="D10" s="990"/>
      <c r="E10" s="991"/>
    </row>
    <row r="11" spans="1:18" x14ac:dyDescent="0.2">
      <c r="B11" s="605" t="s">
        <v>394</v>
      </c>
      <c r="C11" s="604">
        <v>102719</v>
      </c>
      <c r="D11" s="603">
        <v>104685</v>
      </c>
      <c r="E11" s="602">
        <v>110389</v>
      </c>
    </row>
    <row r="12" spans="1:18" ht="14.25" customHeight="1" x14ac:dyDescent="0.2">
      <c r="B12" s="463" t="s">
        <v>393</v>
      </c>
      <c r="C12" s="603">
        <v>3527</v>
      </c>
      <c r="D12" s="603">
        <v>3716</v>
      </c>
      <c r="E12" s="602">
        <v>4018</v>
      </c>
    </row>
    <row r="13" spans="1:18" x14ac:dyDescent="0.2">
      <c r="B13" s="463" t="s">
        <v>392</v>
      </c>
      <c r="C13" s="603">
        <v>23407</v>
      </c>
      <c r="D13" s="603">
        <v>24254</v>
      </c>
      <c r="E13" s="602">
        <v>25092</v>
      </c>
    </row>
    <row r="14" spans="1:18" ht="13.5" thickBot="1" x14ac:dyDescent="0.25">
      <c r="B14" s="607" t="s">
        <v>391</v>
      </c>
      <c r="C14" s="606">
        <v>34491</v>
      </c>
      <c r="D14" s="601">
        <v>35501</v>
      </c>
      <c r="E14" s="600">
        <v>36601</v>
      </c>
    </row>
    <row r="15" spans="1:18" ht="15" customHeight="1" x14ac:dyDescent="0.2">
      <c r="B15" s="989" t="s">
        <v>395</v>
      </c>
      <c r="C15" s="990"/>
      <c r="D15" s="990"/>
      <c r="E15" s="991"/>
    </row>
    <row r="16" spans="1:18" x14ac:dyDescent="0.2">
      <c r="B16" s="605" t="s">
        <v>394</v>
      </c>
      <c r="C16" s="604">
        <v>658325</v>
      </c>
      <c r="D16" s="603">
        <v>635235</v>
      </c>
      <c r="E16" s="602">
        <v>618008</v>
      </c>
      <c r="F16" s="595"/>
      <c r="G16" s="595"/>
    </row>
    <row r="17" spans="2:9" x14ac:dyDescent="0.2">
      <c r="B17" s="463" t="s">
        <v>393</v>
      </c>
      <c r="C17" s="603">
        <v>16137</v>
      </c>
      <c r="D17" s="603">
        <v>15942</v>
      </c>
      <c r="E17" s="602">
        <v>15868</v>
      </c>
    </row>
    <row r="18" spans="2:9" x14ac:dyDescent="0.2">
      <c r="B18" s="463" t="s">
        <v>392</v>
      </c>
      <c r="C18" s="603">
        <v>17262</v>
      </c>
      <c r="D18" s="603">
        <v>17490</v>
      </c>
      <c r="E18" s="602">
        <v>17794</v>
      </c>
    </row>
    <row r="19" spans="2:9" ht="13.5" thickBot="1" x14ac:dyDescent="0.25">
      <c r="B19" s="459" t="s">
        <v>391</v>
      </c>
      <c r="C19" s="601">
        <v>24595</v>
      </c>
      <c r="D19" s="601">
        <v>25078</v>
      </c>
      <c r="E19" s="600">
        <v>25709</v>
      </c>
    </row>
    <row r="20" spans="2:9" ht="14.25" customHeight="1" x14ac:dyDescent="0.2">
      <c r="B20" s="3" t="s">
        <v>478</v>
      </c>
    </row>
    <row r="21" spans="2:9" s="704" customFormat="1" x14ac:dyDescent="0.2">
      <c r="B21" s="704" t="s">
        <v>633</v>
      </c>
    </row>
    <row r="22" spans="2:9" x14ac:dyDescent="0.2">
      <c r="B22" s="2"/>
    </row>
    <row r="23" spans="2:9" ht="14.25" customHeight="1" x14ac:dyDescent="0.2"/>
    <row r="24" spans="2:9" x14ac:dyDescent="0.2">
      <c r="B24" s="599"/>
      <c r="C24" s="70"/>
      <c r="D24" s="70"/>
      <c r="E24" s="70"/>
      <c r="G24" s="70"/>
      <c r="H24" s="70"/>
      <c r="I24" s="70"/>
    </row>
    <row r="25" spans="2:9" x14ac:dyDescent="0.2">
      <c r="C25" s="70"/>
      <c r="D25" s="70"/>
      <c r="E25" s="70"/>
      <c r="G25" s="70"/>
      <c r="H25" s="70"/>
      <c r="I25" s="70"/>
    </row>
    <row r="26" spans="2:9" x14ac:dyDescent="0.2">
      <c r="C26" s="70"/>
      <c r="D26" s="70"/>
      <c r="E26" s="70"/>
      <c r="G26" s="70"/>
      <c r="H26" s="70"/>
      <c r="I26" s="70"/>
    </row>
    <row r="27" spans="2:9" x14ac:dyDescent="0.2">
      <c r="C27" s="70"/>
      <c r="D27" s="70"/>
      <c r="E27" s="858"/>
      <c r="G27" s="70"/>
      <c r="H27" s="70"/>
      <c r="I27" s="70"/>
    </row>
    <row r="29" spans="2:9" x14ac:dyDescent="0.2">
      <c r="B29" s="599"/>
    </row>
    <row r="31" spans="2:9" x14ac:dyDescent="0.2">
      <c r="C31" s="70"/>
      <c r="D31" s="70"/>
      <c r="E31" s="70"/>
      <c r="G31" s="70"/>
      <c r="H31" s="70"/>
      <c r="I31" s="70"/>
    </row>
    <row r="32" spans="2:9" ht="14.25" customHeight="1" x14ac:dyDescent="0.2">
      <c r="C32" s="70"/>
      <c r="D32" s="70"/>
      <c r="E32" s="70"/>
      <c r="G32" s="70"/>
      <c r="H32" s="70"/>
      <c r="I32" s="70"/>
    </row>
    <row r="33" spans="2:9" x14ac:dyDescent="0.2">
      <c r="C33" s="70"/>
      <c r="D33" s="70"/>
      <c r="E33" s="70"/>
      <c r="G33" s="70"/>
      <c r="H33" s="70"/>
      <c r="I33" s="70"/>
    </row>
    <row r="34" spans="2:9" x14ac:dyDescent="0.2">
      <c r="B34" s="599"/>
      <c r="C34" s="70"/>
      <c r="D34" s="70"/>
      <c r="E34" s="70"/>
      <c r="G34" s="70"/>
      <c r="H34" s="70"/>
      <c r="I34" s="70"/>
    </row>
    <row r="39" spans="2:9" x14ac:dyDescent="0.2">
      <c r="C39" s="70"/>
      <c r="D39" s="70"/>
      <c r="E39" s="70"/>
      <c r="G39" s="70"/>
      <c r="H39" s="70"/>
      <c r="I39" s="70"/>
    </row>
    <row r="40" spans="2:9" ht="14.25" customHeight="1" x14ac:dyDescent="0.2">
      <c r="B40" s="2"/>
      <c r="C40" s="70"/>
      <c r="D40" s="70"/>
      <c r="E40" s="70"/>
      <c r="G40" s="70"/>
      <c r="H40" s="70"/>
      <c r="I40" s="70"/>
    </row>
    <row r="41" spans="2:9" x14ac:dyDescent="0.2">
      <c r="C41" s="70"/>
      <c r="D41" s="70"/>
      <c r="E41" s="70"/>
      <c r="G41" s="70"/>
      <c r="H41" s="70"/>
      <c r="I41" s="70"/>
    </row>
    <row r="42" spans="2:9" x14ac:dyDescent="0.2">
      <c r="C42" s="70"/>
      <c r="D42" s="70"/>
      <c r="E42" s="70"/>
      <c r="G42" s="70"/>
      <c r="H42" s="70"/>
      <c r="I42" s="70"/>
    </row>
  </sheetData>
  <mergeCells count="3">
    <mergeCell ref="B5:E5"/>
    <mergeCell ref="B10:E10"/>
    <mergeCell ref="B15:E15"/>
  </mergeCells>
  <hyperlinks>
    <hyperlink ref="A1" location="index!A1" display="index" xr:uid="{3554D682-A3C4-42CE-B794-A1D5BBA3F02F}"/>
  </hyperlinks>
  <pageMargins left="0.7" right="0.7" top="0.75" bottom="0.75" header="0.3" footer="0.3"/>
  <pageSetup paperSize="9" scale="4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2F026-530D-4758-AACD-C8D3BEFA01A4}">
  <sheetPr>
    <tabColor rgb="FF92D050"/>
  </sheetPr>
  <dimension ref="A1:N56"/>
  <sheetViews>
    <sheetView zoomScaleNormal="100" workbookViewId="0"/>
  </sheetViews>
  <sheetFormatPr defaultColWidth="9.140625" defaultRowHeight="12.75" x14ac:dyDescent="0.2"/>
  <cols>
    <col min="1" max="2" width="9.140625" style="3"/>
    <col min="3" max="3" width="13.28515625" style="3" bestFit="1" customWidth="1"/>
    <col min="4" max="5" width="8.140625" style="3" bestFit="1" customWidth="1"/>
    <col min="6" max="6" width="17.28515625" style="3" bestFit="1" customWidth="1"/>
    <col min="7" max="7" width="17" style="3" bestFit="1" customWidth="1"/>
    <col min="8" max="8" width="13.28515625" style="3" bestFit="1" customWidth="1"/>
    <col min="9" max="10" width="9.140625" style="3"/>
    <col min="11" max="11" width="19.42578125" style="38" bestFit="1" customWidth="1"/>
    <col min="12" max="12" width="17" style="38" bestFit="1" customWidth="1"/>
    <col min="13" max="15" width="9.140625" style="3"/>
    <col min="16" max="16" width="7" style="3" bestFit="1" customWidth="1"/>
    <col min="17" max="17" width="26.28515625" style="3" bestFit="1" customWidth="1"/>
    <col min="18" max="18" width="23.28515625" style="3" bestFit="1" customWidth="1"/>
    <col min="19" max="19" width="26.28515625" style="3" bestFit="1" customWidth="1"/>
    <col min="20" max="20" width="23.28515625" style="3" bestFit="1" customWidth="1"/>
    <col min="21" max="21" width="8.140625" style="3" bestFit="1" customWidth="1"/>
    <col min="22" max="16384" width="9.140625" style="3"/>
  </cols>
  <sheetData>
    <row r="1" spans="1:12" ht="15" x14ac:dyDescent="0.25">
      <c r="A1" s="372" t="s">
        <v>139</v>
      </c>
    </row>
    <row r="2" spans="1:12" ht="13.5" thickBot="1" x14ac:dyDescent="0.25">
      <c r="A2" s="2"/>
      <c r="B2" s="2" t="s">
        <v>405</v>
      </c>
      <c r="C2" s="2"/>
      <c r="D2" s="2"/>
      <c r="E2" s="2"/>
    </row>
    <row r="3" spans="1:12" ht="15.75" customHeight="1" thickBot="1" x14ac:dyDescent="0.25">
      <c r="B3" s="629"/>
      <c r="C3" s="967" t="s">
        <v>404</v>
      </c>
      <c r="D3" s="968"/>
      <c r="E3" s="968"/>
      <c r="F3" s="968"/>
      <c r="G3" s="969"/>
      <c r="H3" s="967" t="s">
        <v>403</v>
      </c>
      <c r="I3" s="968"/>
      <c r="J3" s="968"/>
      <c r="K3" s="968"/>
      <c r="L3" s="969"/>
    </row>
    <row r="4" spans="1:12" x14ac:dyDescent="0.2">
      <c r="A4" s="142"/>
      <c r="B4" s="628" t="s">
        <v>355</v>
      </c>
      <c r="C4" s="627" t="s">
        <v>401</v>
      </c>
      <c r="D4" s="626" t="s">
        <v>400</v>
      </c>
      <c r="E4" s="626" t="s">
        <v>399</v>
      </c>
      <c r="F4" s="626" t="s">
        <v>402</v>
      </c>
      <c r="G4" s="625" t="s">
        <v>397</v>
      </c>
      <c r="H4" s="626" t="s">
        <v>401</v>
      </c>
      <c r="I4" s="626" t="s">
        <v>400</v>
      </c>
      <c r="J4" s="626" t="s">
        <v>399</v>
      </c>
      <c r="K4" s="626" t="s">
        <v>398</v>
      </c>
      <c r="L4" s="625" t="s">
        <v>397</v>
      </c>
    </row>
    <row r="5" spans="1:12" x14ac:dyDescent="0.2">
      <c r="A5" s="142"/>
      <c r="B5" s="624">
        <v>2024</v>
      </c>
      <c r="C5" s="623">
        <v>618008</v>
      </c>
      <c r="D5" s="622">
        <v>507619</v>
      </c>
      <c r="E5" s="622">
        <v>110389</v>
      </c>
      <c r="F5" s="621">
        <f t="shared" ref="F5" si="0">+C5-C6</f>
        <v>-17227</v>
      </c>
      <c r="G5" s="620">
        <f t="shared" ref="G5" si="1">+F5/C6</f>
        <v>-2.711909765677269E-2</v>
      </c>
      <c r="H5" s="622">
        <v>15856</v>
      </c>
      <c r="I5" s="622">
        <v>11838</v>
      </c>
      <c r="J5" s="622">
        <v>4018</v>
      </c>
      <c r="K5" s="621">
        <f t="shared" ref="K5" si="2">+H5-H6</f>
        <v>-86</v>
      </c>
      <c r="L5" s="620">
        <f t="shared" ref="L5" si="3">+K5/H6</f>
        <v>-5.3945552628277505E-3</v>
      </c>
    </row>
    <row r="6" spans="1:12" x14ac:dyDescent="0.2">
      <c r="A6" s="142"/>
      <c r="B6" s="624">
        <v>2023</v>
      </c>
      <c r="C6" s="623">
        <v>635235</v>
      </c>
      <c r="D6" s="622">
        <v>530550</v>
      </c>
      <c r="E6" s="622">
        <v>104685</v>
      </c>
      <c r="F6" s="621">
        <f t="shared" ref="F6:F18" si="4">+C6-C7</f>
        <v>-23090</v>
      </c>
      <c r="G6" s="620">
        <f t="shared" ref="G6:G18" si="5">+F6/C7</f>
        <v>-3.5073861694451827E-2</v>
      </c>
      <c r="H6" s="622">
        <v>15942</v>
      </c>
      <c r="I6" s="622">
        <v>12225.618475219999</v>
      </c>
      <c r="J6" s="622">
        <v>3716.3815247800003</v>
      </c>
      <c r="K6" s="621">
        <f t="shared" ref="K6:K18" si="6">+H6-H7</f>
        <v>-187</v>
      </c>
      <c r="L6" s="620">
        <f t="shared" ref="L6:L18" si="7">+K6/H7</f>
        <v>-1.1594023188046376E-2</v>
      </c>
    </row>
    <row r="7" spans="1:12" x14ac:dyDescent="0.2">
      <c r="A7" s="142"/>
      <c r="B7" s="624">
        <v>2022</v>
      </c>
      <c r="C7" s="623">
        <v>658325</v>
      </c>
      <c r="D7" s="622">
        <v>555606</v>
      </c>
      <c r="E7" s="622">
        <v>102719</v>
      </c>
      <c r="F7" s="621">
        <f t="shared" si="4"/>
        <v>-21622</v>
      </c>
      <c r="G7" s="620">
        <f t="shared" si="5"/>
        <v>-3.1799537316879109E-2</v>
      </c>
      <c r="H7" s="622">
        <v>16129</v>
      </c>
      <c r="I7" s="703">
        <v>12610</v>
      </c>
      <c r="J7" s="622">
        <v>3527</v>
      </c>
      <c r="K7" s="621">
        <f t="shared" si="6"/>
        <v>-132</v>
      </c>
      <c r="L7" s="620">
        <f t="shared" si="7"/>
        <v>-8.1175819445298576E-3</v>
      </c>
    </row>
    <row r="8" spans="1:12" x14ac:dyDescent="0.2">
      <c r="A8" s="142"/>
      <c r="B8" s="624">
        <v>2021</v>
      </c>
      <c r="C8" s="623">
        <v>679947</v>
      </c>
      <c r="D8" s="622">
        <v>575486</v>
      </c>
      <c r="E8" s="622">
        <v>104461</v>
      </c>
      <c r="F8" s="621">
        <f t="shared" si="4"/>
        <v>-12539</v>
      </c>
      <c r="G8" s="620">
        <f t="shared" si="5"/>
        <v>-1.8107225272424279E-2</v>
      </c>
      <c r="H8" s="622">
        <v>16261</v>
      </c>
      <c r="I8" s="622">
        <v>12835</v>
      </c>
      <c r="J8" s="622">
        <v>3425</v>
      </c>
      <c r="K8" s="621">
        <f t="shared" si="6"/>
        <v>126</v>
      </c>
      <c r="L8" s="620">
        <f t="shared" si="7"/>
        <v>7.8091106290672455E-3</v>
      </c>
    </row>
    <row r="9" spans="1:12" x14ac:dyDescent="0.2">
      <c r="A9" s="142"/>
      <c r="B9" s="624">
        <v>2020</v>
      </c>
      <c r="C9" s="623">
        <v>692486</v>
      </c>
      <c r="D9" s="622">
        <v>584212</v>
      </c>
      <c r="E9" s="622">
        <v>108274</v>
      </c>
      <c r="F9" s="621">
        <f t="shared" si="4"/>
        <v>-16032</v>
      </c>
      <c r="G9" s="620">
        <f t="shared" si="5"/>
        <v>-2.2627512639057865E-2</v>
      </c>
      <c r="H9" s="622">
        <v>16135</v>
      </c>
      <c r="I9" s="622">
        <v>12611</v>
      </c>
      <c r="J9" s="622">
        <v>3524</v>
      </c>
      <c r="K9" s="621">
        <f t="shared" si="6"/>
        <v>101</v>
      </c>
      <c r="L9" s="620">
        <f t="shared" si="7"/>
        <v>6.2991143819383809E-3</v>
      </c>
    </row>
    <row r="10" spans="1:12" x14ac:dyDescent="0.2">
      <c r="A10" s="142"/>
      <c r="B10" s="624">
        <v>2019</v>
      </c>
      <c r="C10" s="623">
        <v>708518</v>
      </c>
      <c r="D10" s="622">
        <v>599678</v>
      </c>
      <c r="E10" s="622">
        <v>108840</v>
      </c>
      <c r="F10" s="621">
        <f t="shared" si="4"/>
        <v>-10669</v>
      </c>
      <c r="G10" s="620">
        <f t="shared" si="5"/>
        <v>-1.483480652458957E-2</v>
      </c>
      <c r="H10" s="622">
        <v>16034</v>
      </c>
      <c r="I10" s="622">
        <v>12607</v>
      </c>
      <c r="J10" s="622">
        <v>3426</v>
      </c>
      <c r="K10" s="621">
        <f t="shared" si="6"/>
        <v>165</v>
      </c>
      <c r="L10" s="620">
        <f t="shared" si="7"/>
        <v>1.0397630600541937E-2</v>
      </c>
    </row>
    <row r="11" spans="1:12" x14ac:dyDescent="0.2">
      <c r="A11" s="142"/>
      <c r="B11" s="624">
        <v>2018</v>
      </c>
      <c r="C11" s="623">
        <v>719187</v>
      </c>
      <c r="D11" s="622">
        <v>610832</v>
      </c>
      <c r="E11" s="622">
        <v>108355</v>
      </c>
      <c r="F11" s="621">
        <f t="shared" si="4"/>
        <v>-13786</v>
      </c>
      <c r="G11" s="620">
        <f t="shared" si="5"/>
        <v>-1.8808332639810743E-2</v>
      </c>
      <c r="H11" s="622">
        <v>15869</v>
      </c>
      <c r="I11" s="622">
        <v>12550</v>
      </c>
      <c r="J11" s="622">
        <v>3318</v>
      </c>
      <c r="K11" s="621">
        <f t="shared" si="6"/>
        <v>134</v>
      </c>
      <c r="L11" s="620">
        <f t="shared" si="7"/>
        <v>8.5160470289164288E-3</v>
      </c>
    </row>
    <row r="12" spans="1:12" x14ac:dyDescent="0.2">
      <c r="A12" s="142"/>
      <c r="B12" s="624">
        <v>2017</v>
      </c>
      <c r="C12" s="623">
        <v>732973</v>
      </c>
      <c r="D12" s="622">
        <v>622479</v>
      </c>
      <c r="E12" s="622">
        <v>110494</v>
      </c>
      <c r="F12" s="621">
        <f t="shared" si="4"/>
        <v>1219</v>
      </c>
      <c r="G12" s="620">
        <f t="shared" si="5"/>
        <v>1.6658603847741181E-3</v>
      </c>
      <c r="H12" s="622">
        <v>15735</v>
      </c>
      <c r="I12" s="622">
        <v>12431</v>
      </c>
      <c r="J12" s="622">
        <v>3304</v>
      </c>
      <c r="K12" s="621">
        <f t="shared" si="6"/>
        <v>395</v>
      </c>
      <c r="L12" s="620">
        <f t="shared" si="7"/>
        <v>2.5749674054758802E-2</v>
      </c>
    </row>
    <row r="13" spans="1:12" x14ac:dyDescent="0.2">
      <c r="A13" s="142"/>
      <c r="B13" s="624">
        <v>2016</v>
      </c>
      <c r="C13" s="623">
        <v>731754</v>
      </c>
      <c r="D13" s="622">
        <v>621015</v>
      </c>
      <c r="E13" s="622">
        <v>110739</v>
      </c>
      <c r="F13" s="621">
        <f t="shared" si="4"/>
        <v>3406</v>
      </c>
      <c r="G13" s="620">
        <f t="shared" si="5"/>
        <v>4.6763360371690453E-3</v>
      </c>
      <c r="H13" s="622">
        <v>15340</v>
      </c>
      <c r="I13" s="622">
        <v>12094</v>
      </c>
      <c r="J13" s="622">
        <v>3246</v>
      </c>
      <c r="K13" s="621">
        <f t="shared" si="6"/>
        <v>503</v>
      </c>
      <c r="L13" s="620">
        <f t="shared" si="7"/>
        <v>3.3901732156096244E-2</v>
      </c>
    </row>
    <row r="14" spans="1:12" x14ac:dyDescent="0.2">
      <c r="A14" s="142"/>
      <c r="B14" s="624">
        <v>2015</v>
      </c>
      <c r="C14" s="623">
        <v>728348</v>
      </c>
      <c r="D14" s="622">
        <v>617754</v>
      </c>
      <c r="E14" s="622">
        <v>110594</v>
      </c>
      <c r="F14" s="621">
        <f t="shared" si="4"/>
        <v>6911</v>
      </c>
      <c r="G14" s="620">
        <f t="shared" si="5"/>
        <v>9.5794920415781283E-3</v>
      </c>
      <c r="H14" s="622">
        <v>14837</v>
      </c>
      <c r="I14" s="622">
        <v>11680</v>
      </c>
      <c r="J14" s="622">
        <v>3157</v>
      </c>
      <c r="K14" s="621">
        <f t="shared" si="6"/>
        <v>602</v>
      </c>
      <c r="L14" s="620">
        <f t="shared" si="7"/>
        <v>4.2290129961362839E-2</v>
      </c>
    </row>
    <row r="15" spans="1:12" x14ac:dyDescent="0.2">
      <c r="A15" s="142"/>
      <c r="B15" s="624">
        <v>2014</v>
      </c>
      <c r="C15" s="623">
        <v>721437</v>
      </c>
      <c r="D15" s="622">
        <v>611960</v>
      </c>
      <c r="E15" s="622">
        <v>109477</v>
      </c>
      <c r="F15" s="621">
        <f t="shared" si="4"/>
        <v>10469</v>
      </c>
      <c r="G15" s="620">
        <f t="shared" si="5"/>
        <v>1.4724994655174354E-2</v>
      </c>
      <c r="H15" s="622">
        <v>14235</v>
      </c>
      <c r="I15" s="622">
        <v>11199</v>
      </c>
      <c r="J15" s="622">
        <v>3036</v>
      </c>
      <c r="K15" s="621">
        <f t="shared" si="6"/>
        <v>673</v>
      </c>
      <c r="L15" s="620">
        <f t="shared" si="7"/>
        <v>4.9623949270019174E-2</v>
      </c>
    </row>
    <row r="16" spans="1:12" x14ac:dyDescent="0.2">
      <c r="A16" s="142"/>
      <c r="B16" s="624">
        <v>2013</v>
      </c>
      <c r="C16" s="623">
        <v>710968</v>
      </c>
      <c r="D16" s="622">
        <v>603965</v>
      </c>
      <c r="E16" s="622">
        <v>107003</v>
      </c>
      <c r="F16" s="621">
        <f t="shared" si="4"/>
        <v>9736</v>
      </c>
      <c r="G16" s="620">
        <f t="shared" si="5"/>
        <v>1.3884135350354805E-2</v>
      </c>
      <c r="H16" s="622">
        <v>13562</v>
      </c>
      <c r="I16" s="622">
        <v>10678</v>
      </c>
      <c r="J16" s="622">
        <v>2884</v>
      </c>
      <c r="K16" s="621">
        <f t="shared" si="6"/>
        <v>593</v>
      </c>
      <c r="L16" s="620">
        <f t="shared" si="7"/>
        <v>4.5724419770221299E-2</v>
      </c>
    </row>
    <row r="17" spans="1:14" x14ac:dyDescent="0.2">
      <c r="A17" s="142"/>
      <c r="B17" s="624">
        <v>2012</v>
      </c>
      <c r="C17" s="623">
        <v>701232</v>
      </c>
      <c r="D17" s="622">
        <v>600137</v>
      </c>
      <c r="E17" s="622">
        <v>101095</v>
      </c>
      <c r="F17" s="621">
        <f t="shared" si="4"/>
        <v>80074</v>
      </c>
      <c r="G17" s="620">
        <f t="shared" si="5"/>
        <v>0.12891084072007444</v>
      </c>
      <c r="H17" s="622">
        <v>12969</v>
      </c>
      <c r="I17" s="622">
        <v>10299</v>
      </c>
      <c r="J17" s="622">
        <v>2670</v>
      </c>
      <c r="K17" s="621">
        <f t="shared" si="6"/>
        <v>899</v>
      </c>
      <c r="L17" s="620">
        <f t="shared" si="7"/>
        <v>7.4482187241093623E-2</v>
      </c>
    </row>
    <row r="18" spans="1:14" x14ac:dyDescent="0.2">
      <c r="A18" s="142"/>
      <c r="B18" s="624">
        <v>2011</v>
      </c>
      <c r="C18" s="623">
        <v>621158</v>
      </c>
      <c r="D18" s="622">
        <v>529434</v>
      </c>
      <c r="E18" s="622">
        <v>91724</v>
      </c>
      <c r="F18" s="621">
        <f t="shared" si="4"/>
        <v>33659</v>
      </c>
      <c r="G18" s="620">
        <f t="shared" si="5"/>
        <v>5.7292012411936023E-2</v>
      </c>
      <c r="H18" s="622">
        <v>12070</v>
      </c>
      <c r="I18" s="622">
        <v>9450</v>
      </c>
      <c r="J18" s="622">
        <v>2620</v>
      </c>
      <c r="K18" s="621">
        <f t="shared" si="6"/>
        <v>925</v>
      </c>
      <c r="L18" s="620">
        <f t="shared" si="7"/>
        <v>8.2996859578286231E-2</v>
      </c>
      <c r="N18" s="619"/>
    </row>
    <row r="19" spans="1:14" ht="13.5" thickBot="1" x14ac:dyDescent="0.25">
      <c r="A19" s="142"/>
      <c r="B19" s="618">
        <v>2010</v>
      </c>
      <c r="C19" s="617">
        <v>587499</v>
      </c>
      <c r="D19" s="614">
        <v>502362</v>
      </c>
      <c r="E19" s="614">
        <v>85137</v>
      </c>
      <c r="F19" s="616"/>
      <c r="G19" s="615"/>
      <c r="H19" s="614">
        <v>11145</v>
      </c>
      <c r="I19" s="614">
        <v>8779</v>
      </c>
      <c r="J19" s="614">
        <v>2366</v>
      </c>
      <c r="K19" s="613"/>
      <c r="L19" s="612"/>
    </row>
    <row r="20" spans="1:14" x14ac:dyDescent="0.2">
      <c r="B20" s="3" t="s">
        <v>478</v>
      </c>
      <c r="K20" s="611"/>
      <c r="L20" s="611"/>
    </row>
    <row r="21" spans="1:14" s="704" customFormat="1" x14ac:dyDescent="0.2">
      <c r="B21" s="704" t="s">
        <v>634</v>
      </c>
      <c r="C21" s="902"/>
      <c r="D21" s="902"/>
      <c r="E21" s="902"/>
      <c r="F21" s="902"/>
      <c r="K21" s="908"/>
      <c r="L21" s="908"/>
    </row>
    <row r="22" spans="1:14" ht="15" x14ac:dyDescent="0.2">
      <c r="K22" s="3"/>
      <c r="L22" s="3"/>
      <c r="N22" s="365"/>
    </row>
    <row r="23" spans="1:14" ht="15" x14ac:dyDescent="0.2">
      <c r="N23" s="365"/>
    </row>
    <row r="24" spans="1:14" x14ac:dyDescent="0.2">
      <c r="D24" s="619"/>
      <c r="I24" s="619"/>
    </row>
    <row r="25" spans="1:14" ht="15" x14ac:dyDescent="0.2">
      <c r="D25" s="619"/>
      <c r="I25" s="619"/>
      <c r="N25" s="365"/>
    </row>
    <row r="26" spans="1:14" x14ac:dyDescent="0.2">
      <c r="G26" s="38"/>
    </row>
    <row r="27" spans="1:14" x14ac:dyDescent="0.2">
      <c r="C27" s="70"/>
      <c r="D27" s="70"/>
      <c r="E27" s="70"/>
      <c r="F27" s="70"/>
      <c r="G27" s="38"/>
    </row>
    <row r="28" spans="1:14" x14ac:dyDescent="0.2">
      <c r="C28" s="70"/>
      <c r="D28" s="70"/>
      <c r="E28" s="70"/>
      <c r="F28" s="70"/>
      <c r="G28" s="38"/>
    </row>
    <row r="29" spans="1:14" x14ac:dyDescent="0.2">
      <c r="C29" s="70"/>
      <c r="D29" s="70"/>
      <c r="E29" s="70"/>
      <c r="F29" s="70"/>
      <c r="G29" s="38"/>
    </row>
    <row r="30" spans="1:14" x14ac:dyDescent="0.2">
      <c r="C30" s="70"/>
      <c r="D30" s="70"/>
      <c r="E30" s="70"/>
      <c r="F30" s="70"/>
      <c r="G30" s="38"/>
    </row>
    <row r="31" spans="1:14" x14ac:dyDescent="0.2">
      <c r="C31" s="70"/>
      <c r="D31" s="70"/>
      <c r="E31" s="70"/>
      <c r="F31" s="70"/>
      <c r="G31" s="38"/>
    </row>
    <row r="32" spans="1:14" x14ac:dyDescent="0.2">
      <c r="C32" s="70"/>
      <c r="D32" s="70"/>
      <c r="E32" s="70"/>
      <c r="F32" s="70"/>
      <c r="G32" s="38"/>
    </row>
    <row r="33" spans="3:12" x14ac:dyDescent="0.2">
      <c r="C33" s="70"/>
      <c r="D33" s="70"/>
      <c r="E33" s="70"/>
      <c r="F33" s="70"/>
      <c r="G33" s="38"/>
    </row>
    <row r="34" spans="3:12" x14ac:dyDescent="0.2">
      <c r="C34" s="70"/>
      <c r="D34" s="70"/>
      <c r="E34" s="70"/>
      <c r="F34" s="70"/>
      <c r="G34" s="38"/>
    </row>
    <row r="35" spans="3:12" x14ac:dyDescent="0.2">
      <c r="C35" s="70"/>
      <c r="D35" s="70"/>
      <c r="E35" s="70"/>
      <c r="F35" s="70"/>
      <c r="G35" s="38"/>
    </row>
    <row r="36" spans="3:12" x14ac:dyDescent="0.2">
      <c r="C36" s="70"/>
      <c r="D36" s="70"/>
      <c r="E36" s="70"/>
      <c r="F36" s="70"/>
      <c r="G36" s="38"/>
    </row>
    <row r="37" spans="3:12" x14ac:dyDescent="0.2">
      <c r="C37" s="70"/>
      <c r="D37" s="70"/>
      <c r="E37" s="70"/>
      <c r="F37" s="70"/>
      <c r="G37" s="38"/>
      <c r="H37" s="38"/>
    </row>
    <row r="38" spans="3:12" x14ac:dyDescent="0.2">
      <c r="K38" s="3"/>
      <c r="L38" s="3"/>
    </row>
    <row r="39" spans="3:12" x14ac:dyDescent="0.2">
      <c r="K39" s="3"/>
      <c r="L39" s="3"/>
    </row>
    <row r="40" spans="3:12" x14ac:dyDescent="0.2">
      <c r="K40" s="3"/>
      <c r="L40" s="3"/>
    </row>
    <row r="41" spans="3:12" x14ac:dyDescent="0.2">
      <c r="K41" s="3"/>
      <c r="L41" s="3"/>
    </row>
    <row r="42" spans="3:12" x14ac:dyDescent="0.2">
      <c r="K42" s="3"/>
      <c r="L42" s="3"/>
    </row>
    <row r="43" spans="3:12" x14ac:dyDescent="0.2">
      <c r="K43" s="3"/>
      <c r="L43" s="3"/>
    </row>
    <row r="44" spans="3:12" x14ac:dyDescent="0.2">
      <c r="K44" s="3"/>
      <c r="L44" s="3"/>
    </row>
    <row r="45" spans="3:12" x14ac:dyDescent="0.2">
      <c r="K45" s="3"/>
      <c r="L45" s="3"/>
    </row>
    <row r="46" spans="3:12" x14ac:dyDescent="0.2">
      <c r="K46" s="3"/>
      <c r="L46" s="3"/>
    </row>
    <row r="47" spans="3:12" x14ac:dyDescent="0.2">
      <c r="K47" s="3"/>
      <c r="L47" s="3"/>
    </row>
    <row r="48" spans="3:12" x14ac:dyDescent="0.2">
      <c r="K48" s="3"/>
      <c r="L48" s="3"/>
    </row>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sheetData>
  <sortState xmlns:xlrd2="http://schemas.microsoft.com/office/spreadsheetml/2017/richdata2" ref="A27:F37">
    <sortCondition ref="A27:A37"/>
  </sortState>
  <mergeCells count="2">
    <mergeCell ref="C3:G3"/>
    <mergeCell ref="H3:L3"/>
  </mergeCells>
  <hyperlinks>
    <hyperlink ref="A1" location="index!A1" display="index" xr:uid="{D64FD6AF-3F96-4D02-985E-32EF4AC8E303}"/>
  </hyperlinks>
  <pageMargins left="0.7" right="0.7" top="0.75" bottom="0.75" header="0.3" footer="0.3"/>
  <pageSetup paperSize="8"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3651A-8A68-405B-BB33-55D8BF0AF421}">
  <sheetPr>
    <tabColor rgb="FF92D050"/>
  </sheetPr>
  <dimension ref="A1:Y56"/>
  <sheetViews>
    <sheetView zoomScaleNormal="100" workbookViewId="0"/>
  </sheetViews>
  <sheetFormatPr defaultColWidth="12.85546875" defaultRowHeight="12.75" x14ac:dyDescent="0.2"/>
  <cols>
    <col min="1" max="1" width="8.5703125" style="3" customWidth="1"/>
    <col min="2" max="2" width="14.140625" style="3" customWidth="1"/>
    <col min="3" max="3" width="13.42578125" style="3" bestFit="1" customWidth="1"/>
    <col min="4" max="16384" width="12.85546875" style="3"/>
  </cols>
  <sheetData>
    <row r="1" spans="1:25" x14ac:dyDescent="0.2">
      <c r="A1" s="154" t="s">
        <v>144</v>
      </c>
    </row>
    <row r="2" spans="1:25" ht="15" x14ac:dyDescent="0.25">
      <c r="A2" s="372" t="s">
        <v>139</v>
      </c>
      <c r="B2" s="2" t="s">
        <v>352</v>
      </c>
      <c r="C2" s="2"/>
    </row>
    <row r="3" spans="1:25" ht="13.5" thickBot="1" x14ac:dyDescent="0.25"/>
    <row r="4" spans="1:25" ht="51" x14ac:dyDescent="0.2">
      <c r="B4" s="454" t="s">
        <v>349</v>
      </c>
      <c r="C4" s="530" t="s">
        <v>351</v>
      </c>
      <c r="E4" s="164" t="s">
        <v>349</v>
      </c>
      <c r="F4" s="530" t="s">
        <v>350</v>
      </c>
      <c r="H4" s="537" t="s">
        <v>349</v>
      </c>
      <c r="I4" s="536" t="s">
        <v>348</v>
      </c>
    </row>
    <row r="5" spans="1:25" x14ac:dyDescent="0.2">
      <c r="B5" s="831" t="s">
        <v>314</v>
      </c>
      <c r="C5" s="145">
        <v>187</v>
      </c>
      <c r="E5" s="832" t="s">
        <v>314</v>
      </c>
      <c r="F5" s="145">
        <v>187</v>
      </c>
      <c r="H5" s="832" t="s">
        <v>314</v>
      </c>
      <c r="I5" s="145">
        <v>0</v>
      </c>
      <c r="V5" s="3" t="b">
        <f>SUM(F5:F53)=F54</f>
        <v>1</v>
      </c>
      <c r="Y5" s="3" t="b">
        <f>SUM(I5:I53)=I54</f>
        <v>1</v>
      </c>
    </row>
    <row r="6" spans="1:25" x14ac:dyDescent="0.2">
      <c r="B6" s="470">
        <v>18</v>
      </c>
      <c r="C6" s="145">
        <v>3047</v>
      </c>
      <c r="E6" s="535">
        <v>18</v>
      </c>
      <c r="F6" s="145">
        <v>3044</v>
      </c>
      <c r="H6" s="535">
        <v>18</v>
      </c>
      <c r="I6" s="145">
        <v>3</v>
      </c>
    </row>
    <row r="7" spans="1:25" x14ac:dyDescent="0.2">
      <c r="B7" s="470">
        <v>19</v>
      </c>
      <c r="C7" s="145">
        <v>11868</v>
      </c>
      <c r="E7" s="535">
        <v>19</v>
      </c>
      <c r="F7" s="145">
        <v>11852</v>
      </c>
      <c r="H7" s="535">
        <v>19</v>
      </c>
      <c r="I7" s="145">
        <v>16</v>
      </c>
    </row>
    <row r="8" spans="1:25" x14ac:dyDescent="0.2">
      <c r="B8" s="470">
        <v>20</v>
      </c>
      <c r="C8" s="145">
        <v>18769</v>
      </c>
      <c r="E8" s="535">
        <v>20</v>
      </c>
      <c r="F8" s="145">
        <v>18684</v>
      </c>
      <c r="H8" s="535">
        <v>20</v>
      </c>
      <c r="I8" s="145">
        <v>85</v>
      </c>
    </row>
    <row r="9" spans="1:25" x14ac:dyDescent="0.2">
      <c r="B9" s="470">
        <v>21</v>
      </c>
      <c r="C9" s="145">
        <v>21163</v>
      </c>
      <c r="E9" s="535">
        <v>21</v>
      </c>
      <c r="F9" s="145">
        <v>20939</v>
      </c>
      <c r="H9" s="535">
        <v>21</v>
      </c>
      <c r="I9" s="145">
        <v>224</v>
      </c>
    </row>
    <row r="10" spans="1:25" x14ac:dyDescent="0.2">
      <c r="B10" s="470">
        <v>22</v>
      </c>
      <c r="C10" s="145">
        <v>22391</v>
      </c>
      <c r="E10" s="535">
        <v>22</v>
      </c>
      <c r="F10" s="145">
        <v>21874</v>
      </c>
      <c r="H10" s="535">
        <v>22</v>
      </c>
      <c r="I10" s="145">
        <v>517</v>
      </c>
    </row>
    <row r="11" spans="1:25" x14ac:dyDescent="0.2">
      <c r="B11" s="470">
        <v>23</v>
      </c>
      <c r="C11" s="145">
        <v>23848</v>
      </c>
      <c r="E11" s="535">
        <v>23</v>
      </c>
      <c r="F11" s="145">
        <v>22834</v>
      </c>
      <c r="H11" s="535">
        <v>23</v>
      </c>
      <c r="I11" s="145">
        <v>1014</v>
      </c>
    </row>
    <row r="12" spans="1:25" x14ac:dyDescent="0.2">
      <c r="B12" s="470">
        <v>24</v>
      </c>
      <c r="C12" s="145">
        <v>25240</v>
      </c>
      <c r="E12" s="535">
        <v>24</v>
      </c>
      <c r="F12" s="145">
        <v>23661</v>
      </c>
      <c r="H12" s="535">
        <v>24</v>
      </c>
      <c r="I12" s="145">
        <v>1579</v>
      </c>
    </row>
    <row r="13" spans="1:25" x14ac:dyDescent="0.2">
      <c r="B13" s="470">
        <v>25</v>
      </c>
      <c r="C13" s="145">
        <v>25457</v>
      </c>
      <c r="E13" s="535">
        <v>25</v>
      </c>
      <c r="F13" s="145">
        <v>23345</v>
      </c>
      <c r="H13" s="535">
        <v>25</v>
      </c>
      <c r="I13" s="145">
        <v>2112</v>
      </c>
    </row>
    <row r="14" spans="1:25" x14ac:dyDescent="0.2">
      <c r="B14" s="470">
        <v>26</v>
      </c>
      <c r="C14" s="145">
        <v>26325</v>
      </c>
      <c r="E14" s="535">
        <v>26</v>
      </c>
      <c r="F14" s="145">
        <v>23477</v>
      </c>
      <c r="H14" s="535">
        <v>26</v>
      </c>
      <c r="I14" s="145">
        <v>2848</v>
      </c>
    </row>
    <row r="15" spans="1:25" x14ac:dyDescent="0.2">
      <c r="B15" s="470">
        <v>27</v>
      </c>
      <c r="C15" s="145">
        <v>25938</v>
      </c>
      <c r="E15" s="535">
        <v>27</v>
      </c>
      <c r="F15" s="145">
        <v>22611</v>
      </c>
      <c r="H15" s="535">
        <v>27</v>
      </c>
      <c r="I15" s="145">
        <v>3327</v>
      </c>
    </row>
    <row r="16" spans="1:25" x14ac:dyDescent="0.2">
      <c r="B16" s="470">
        <v>28</v>
      </c>
      <c r="C16" s="145">
        <v>24295</v>
      </c>
      <c r="E16" s="535">
        <v>28</v>
      </c>
      <c r="F16" s="145">
        <v>20652</v>
      </c>
      <c r="H16" s="535">
        <v>28</v>
      </c>
      <c r="I16" s="145">
        <v>3643</v>
      </c>
    </row>
    <row r="17" spans="2:9" x14ac:dyDescent="0.2">
      <c r="B17" s="470">
        <v>29</v>
      </c>
      <c r="C17" s="145">
        <v>23227</v>
      </c>
      <c r="E17" s="535">
        <v>29</v>
      </c>
      <c r="F17" s="145">
        <v>19496</v>
      </c>
      <c r="H17" s="535">
        <v>29</v>
      </c>
      <c r="I17" s="145">
        <v>3731</v>
      </c>
    </row>
    <row r="18" spans="2:9" x14ac:dyDescent="0.2">
      <c r="B18" s="470">
        <v>30</v>
      </c>
      <c r="C18" s="145">
        <v>21750</v>
      </c>
      <c r="E18" s="535">
        <v>30</v>
      </c>
      <c r="F18" s="145">
        <v>18076</v>
      </c>
      <c r="H18" s="535">
        <v>30</v>
      </c>
      <c r="I18" s="145">
        <v>3674</v>
      </c>
    </row>
    <row r="19" spans="2:9" x14ac:dyDescent="0.2">
      <c r="B19" s="470">
        <v>31</v>
      </c>
      <c r="C19" s="145">
        <v>21115</v>
      </c>
      <c r="E19" s="535">
        <v>31</v>
      </c>
      <c r="F19" s="145">
        <v>17425</v>
      </c>
      <c r="H19" s="535">
        <v>31</v>
      </c>
      <c r="I19" s="145">
        <v>3690</v>
      </c>
    </row>
    <row r="20" spans="2:9" x14ac:dyDescent="0.2">
      <c r="B20" s="470">
        <v>32</v>
      </c>
      <c r="C20" s="145">
        <v>19779</v>
      </c>
      <c r="E20" s="535">
        <v>32</v>
      </c>
      <c r="F20" s="145">
        <v>16050</v>
      </c>
      <c r="H20" s="535">
        <v>32</v>
      </c>
      <c r="I20" s="145">
        <v>3729</v>
      </c>
    </row>
    <row r="21" spans="2:9" x14ac:dyDescent="0.2">
      <c r="B21" s="470">
        <v>33</v>
      </c>
      <c r="C21" s="145">
        <v>19152</v>
      </c>
      <c r="E21" s="535">
        <v>33</v>
      </c>
      <c r="F21" s="145">
        <v>15398</v>
      </c>
      <c r="H21" s="535">
        <v>33</v>
      </c>
      <c r="I21" s="145">
        <v>3754</v>
      </c>
    </row>
    <row r="22" spans="2:9" x14ac:dyDescent="0.2">
      <c r="B22" s="470">
        <v>34</v>
      </c>
      <c r="C22" s="145">
        <v>18198</v>
      </c>
      <c r="E22" s="535">
        <v>34</v>
      </c>
      <c r="F22" s="145">
        <v>14328</v>
      </c>
      <c r="H22" s="535">
        <v>34</v>
      </c>
      <c r="I22" s="145">
        <v>3870</v>
      </c>
    </row>
    <row r="23" spans="2:9" x14ac:dyDescent="0.2">
      <c r="B23" s="470">
        <v>35</v>
      </c>
      <c r="C23" s="145">
        <v>16777</v>
      </c>
      <c r="E23" s="535">
        <v>35</v>
      </c>
      <c r="F23" s="145">
        <v>13127</v>
      </c>
      <c r="H23" s="535">
        <v>35</v>
      </c>
      <c r="I23" s="145">
        <v>3650</v>
      </c>
    </row>
    <row r="24" spans="2:9" x14ac:dyDescent="0.2">
      <c r="B24" s="470">
        <v>36</v>
      </c>
      <c r="C24" s="145">
        <v>15701</v>
      </c>
      <c r="E24" s="535">
        <v>36</v>
      </c>
      <c r="F24" s="145">
        <v>12160</v>
      </c>
      <c r="H24" s="535">
        <v>36</v>
      </c>
      <c r="I24" s="145">
        <v>3541</v>
      </c>
    </row>
    <row r="25" spans="2:9" x14ac:dyDescent="0.2">
      <c r="B25" s="470">
        <v>37</v>
      </c>
      <c r="C25" s="145">
        <v>14371</v>
      </c>
      <c r="E25" s="535">
        <v>37</v>
      </c>
      <c r="F25" s="145">
        <v>11095</v>
      </c>
      <c r="H25" s="535">
        <v>37</v>
      </c>
      <c r="I25" s="145">
        <v>3276</v>
      </c>
    </row>
    <row r="26" spans="2:9" x14ac:dyDescent="0.2">
      <c r="B26" s="470">
        <v>38</v>
      </c>
      <c r="C26" s="145">
        <v>13321</v>
      </c>
      <c r="E26" s="535">
        <v>38</v>
      </c>
      <c r="F26" s="145">
        <v>10138</v>
      </c>
      <c r="H26" s="535">
        <v>38</v>
      </c>
      <c r="I26" s="145">
        <v>3183</v>
      </c>
    </row>
    <row r="27" spans="2:9" x14ac:dyDescent="0.2">
      <c r="B27" s="470">
        <v>39</v>
      </c>
      <c r="C27" s="145">
        <v>12516</v>
      </c>
      <c r="E27" s="535">
        <v>39</v>
      </c>
      <c r="F27" s="145">
        <v>9431</v>
      </c>
      <c r="H27" s="535">
        <v>39</v>
      </c>
      <c r="I27" s="145">
        <v>3085</v>
      </c>
    </row>
    <row r="28" spans="2:9" x14ac:dyDescent="0.2">
      <c r="B28" s="470">
        <v>40</v>
      </c>
      <c r="C28" s="145">
        <v>12261</v>
      </c>
      <c r="E28" s="535">
        <v>40</v>
      </c>
      <c r="F28" s="145">
        <v>9060</v>
      </c>
      <c r="H28" s="535">
        <v>40</v>
      </c>
      <c r="I28" s="145">
        <v>3201</v>
      </c>
    </row>
    <row r="29" spans="2:9" x14ac:dyDescent="0.2">
      <c r="B29" s="470">
        <v>41</v>
      </c>
      <c r="C29" s="145">
        <v>11785</v>
      </c>
      <c r="E29" s="535">
        <v>41</v>
      </c>
      <c r="F29" s="145">
        <v>8491</v>
      </c>
      <c r="H29" s="535">
        <v>41</v>
      </c>
      <c r="I29" s="145">
        <v>3294</v>
      </c>
    </row>
    <row r="30" spans="2:9" x14ac:dyDescent="0.2">
      <c r="B30" s="470">
        <v>42</v>
      </c>
      <c r="C30" s="145">
        <v>11356</v>
      </c>
      <c r="E30" s="535">
        <v>42</v>
      </c>
      <c r="F30" s="145">
        <v>8037</v>
      </c>
      <c r="H30" s="535">
        <v>42</v>
      </c>
      <c r="I30" s="145">
        <v>3319</v>
      </c>
    </row>
    <row r="31" spans="2:9" x14ac:dyDescent="0.2">
      <c r="B31" s="470">
        <v>43</v>
      </c>
      <c r="C31" s="145">
        <v>10911</v>
      </c>
      <c r="E31" s="535">
        <v>43</v>
      </c>
      <c r="F31" s="145">
        <v>7642</v>
      </c>
      <c r="H31" s="535">
        <v>43</v>
      </c>
      <c r="I31" s="145">
        <v>3269</v>
      </c>
    </row>
    <row r="32" spans="2:9" x14ac:dyDescent="0.2">
      <c r="B32" s="470">
        <v>44</v>
      </c>
      <c r="C32" s="145">
        <v>10248</v>
      </c>
      <c r="E32" s="535">
        <v>44</v>
      </c>
      <c r="F32" s="145">
        <v>7110</v>
      </c>
      <c r="H32" s="535">
        <v>44</v>
      </c>
      <c r="I32" s="145">
        <v>3138</v>
      </c>
    </row>
    <row r="33" spans="2:9" x14ac:dyDescent="0.2">
      <c r="B33" s="470">
        <v>45</v>
      </c>
      <c r="C33" s="145">
        <v>10170</v>
      </c>
      <c r="E33" s="535">
        <v>45</v>
      </c>
      <c r="F33" s="145">
        <v>6962</v>
      </c>
      <c r="H33" s="535">
        <v>45</v>
      </c>
      <c r="I33" s="145">
        <v>3208</v>
      </c>
    </row>
    <row r="34" spans="2:9" x14ac:dyDescent="0.2">
      <c r="B34" s="470">
        <v>46</v>
      </c>
      <c r="C34" s="145">
        <v>9725</v>
      </c>
      <c r="E34" s="535">
        <v>46</v>
      </c>
      <c r="F34" s="145">
        <v>6578</v>
      </c>
      <c r="H34" s="535">
        <v>46</v>
      </c>
      <c r="I34" s="145">
        <v>3147</v>
      </c>
    </row>
    <row r="35" spans="2:9" x14ac:dyDescent="0.2">
      <c r="B35" s="470">
        <v>47</v>
      </c>
      <c r="C35" s="145">
        <v>9197</v>
      </c>
      <c r="E35" s="535">
        <v>47</v>
      </c>
      <c r="F35" s="145">
        <v>6202</v>
      </c>
      <c r="H35" s="535">
        <v>47</v>
      </c>
      <c r="I35" s="145">
        <v>2995</v>
      </c>
    </row>
    <row r="36" spans="2:9" x14ac:dyDescent="0.2">
      <c r="B36" s="470">
        <v>48</v>
      </c>
      <c r="C36" s="145">
        <v>8650</v>
      </c>
      <c r="E36" s="535">
        <v>48</v>
      </c>
      <c r="F36" s="145">
        <v>5764</v>
      </c>
      <c r="H36" s="535">
        <v>48</v>
      </c>
      <c r="I36" s="145">
        <v>2886</v>
      </c>
    </row>
    <row r="37" spans="2:9" x14ac:dyDescent="0.2">
      <c r="B37" s="470">
        <v>49</v>
      </c>
      <c r="C37" s="145">
        <v>8227</v>
      </c>
      <c r="E37" s="535">
        <v>49</v>
      </c>
      <c r="F37" s="145">
        <v>5439</v>
      </c>
      <c r="H37" s="535">
        <v>49</v>
      </c>
      <c r="I37" s="145">
        <v>2788</v>
      </c>
    </row>
    <row r="38" spans="2:9" x14ac:dyDescent="0.2">
      <c r="B38" s="470">
        <v>50</v>
      </c>
      <c r="C38" s="145">
        <v>7767</v>
      </c>
      <c r="E38" s="535">
        <v>50</v>
      </c>
      <c r="F38" s="145">
        <v>5214</v>
      </c>
      <c r="H38" s="535">
        <v>50</v>
      </c>
      <c r="I38" s="145">
        <v>2553</v>
      </c>
    </row>
    <row r="39" spans="2:9" x14ac:dyDescent="0.2">
      <c r="B39" s="470">
        <v>51</v>
      </c>
      <c r="C39" s="145">
        <v>7021</v>
      </c>
      <c r="E39" s="535">
        <v>51</v>
      </c>
      <c r="F39" s="145">
        <v>4840</v>
      </c>
      <c r="H39" s="535">
        <v>51</v>
      </c>
      <c r="I39" s="145">
        <v>2181</v>
      </c>
    </row>
    <row r="40" spans="2:9" x14ac:dyDescent="0.2">
      <c r="B40" s="470">
        <v>52</v>
      </c>
      <c r="C40" s="145">
        <v>6511</v>
      </c>
      <c r="E40" s="535">
        <v>52</v>
      </c>
      <c r="F40" s="145">
        <v>4592</v>
      </c>
      <c r="H40" s="535">
        <v>52</v>
      </c>
      <c r="I40" s="145">
        <v>1919</v>
      </c>
    </row>
    <row r="41" spans="2:9" x14ac:dyDescent="0.2">
      <c r="B41" s="470">
        <v>53</v>
      </c>
      <c r="C41" s="145">
        <v>5817</v>
      </c>
      <c r="E41" s="535">
        <v>53</v>
      </c>
      <c r="F41" s="145">
        <v>4181</v>
      </c>
      <c r="H41" s="535">
        <v>53</v>
      </c>
      <c r="I41" s="145">
        <v>1636</v>
      </c>
    </row>
    <row r="42" spans="2:9" x14ac:dyDescent="0.2">
      <c r="B42" s="470">
        <v>54</v>
      </c>
      <c r="C42" s="145">
        <v>5285</v>
      </c>
      <c r="E42" s="535">
        <v>54</v>
      </c>
      <c r="F42" s="145">
        <v>3845</v>
      </c>
      <c r="H42" s="535">
        <v>54</v>
      </c>
      <c r="I42" s="145">
        <v>1440</v>
      </c>
    </row>
    <row r="43" spans="2:9" x14ac:dyDescent="0.2">
      <c r="B43" s="470">
        <v>55</v>
      </c>
      <c r="C43" s="145">
        <v>4832</v>
      </c>
      <c r="E43" s="535">
        <v>55</v>
      </c>
      <c r="F43" s="145">
        <v>3530</v>
      </c>
      <c r="H43" s="535">
        <v>55</v>
      </c>
      <c r="I43" s="145">
        <v>1302</v>
      </c>
    </row>
    <row r="44" spans="2:9" x14ac:dyDescent="0.2">
      <c r="B44" s="470">
        <v>56</v>
      </c>
      <c r="C44" s="145">
        <v>4557</v>
      </c>
      <c r="E44" s="535">
        <v>56</v>
      </c>
      <c r="F44" s="145">
        <v>3304</v>
      </c>
      <c r="H44" s="535">
        <v>56</v>
      </c>
      <c r="I44" s="145">
        <v>1253</v>
      </c>
    </row>
    <row r="45" spans="2:9" x14ac:dyDescent="0.2">
      <c r="B45" s="470">
        <v>57</v>
      </c>
      <c r="C45" s="145">
        <v>4208</v>
      </c>
      <c r="E45" s="535">
        <v>57</v>
      </c>
      <c r="F45" s="145">
        <v>3076</v>
      </c>
      <c r="H45" s="535">
        <v>57</v>
      </c>
      <c r="I45" s="145">
        <v>1132</v>
      </c>
    </row>
    <row r="46" spans="2:9" x14ac:dyDescent="0.2">
      <c r="B46" s="470">
        <v>58</v>
      </c>
      <c r="C46" s="145">
        <v>3750</v>
      </c>
      <c r="E46" s="535">
        <v>58</v>
      </c>
      <c r="F46" s="145">
        <v>2826</v>
      </c>
      <c r="H46" s="535">
        <v>58</v>
      </c>
      <c r="I46" s="145">
        <v>924</v>
      </c>
    </row>
    <row r="47" spans="2:9" x14ac:dyDescent="0.2">
      <c r="B47" s="470">
        <v>59</v>
      </c>
      <c r="C47" s="145">
        <v>3656</v>
      </c>
      <c r="E47" s="535">
        <v>59</v>
      </c>
      <c r="F47" s="145">
        <v>2661</v>
      </c>
      <c r="H47" s="535">
        <v>59</v>
      </c>
      <c r="I47" s="145">
        <v>995</v>
      </c>
    </row>
    <row r="48" spans="2:9" x14ac:dyDescent="0.2">
      <c r="B48" s="470">
        <v>60</v>
      </c>
      <c r="C48" s="145">
        <v>3332</v>
      </c>
      <c r="E48" s="535">
        <v>60</v>
      </c>
      <c r="F48" s="145">
        <v>2490</v>
      </c>
      <c r="H48" s="535">
        <v>60</v>
      </c>
      <c r="I48" s="145">
        <v>842</v>
      </c>
    </row>
    <row r="49" spans="2:9" x14ac:dyDescent="0.2">
      <c r="B49" s="470">
        <v>61</v>
      </c>
      <c r="C49" s="145">
        <v>3358</v>
      </c>
      <c r="E49" s="535">
        <v>61</v>
      </c>
      <c r="F49" s="145">
        <v>2514</v>
      </c>
      <c r="H49" s="535">
        <v>61</v>
      </c>
      <c r="I49" s="145">
        <v>844</v>
      </c>
    </row>
    <row r="50" spans="2:9" x14ac:dyDescent="0.2">
      <c r="B50" s="470">
        <v>62</v>
      </c>
      <c r="C50" s="145">
        <v>3176</v>
      </c>
      <c r="E50" s="535">
        <v>62</v>
      </c>
      <c r="F50" s="145">
        <v>2392</v>
      </c>
      <c r="H50" s="535">
        <v>62</v>
      </c>
      <c r="I50" s="145">
        <v>784</v>
      </c>
    </row>
    <row r="51" spans="2:9" x14ac:dyDescent="0.2">
      <c r="B51" s="470">
        <v>63</v>
      </c>
      <c r="C51" s="145">
        <v>2755</v>
      </c>
      <c r="E51" s="535">
        <v>63</v>
      </c>
      <c r="F51" s="145">
        <v>2091</v>
      </c>
      <c r="H51" s="535">
        <v>63</v>
      </c>
      <c r="I51" s="145">
        <v>664</v>
      </c>
    </row>
    <row r="52" spans="2:9" x14ac:dyDescent="0.2">
      <c r="B52" s="470">
        <v>64</v>
      </c>
      <c r="C52" s="145">
        <v>2514</v>
      </c>
      <c r="E52" s="535">
        <v>64</v>
      </c>
      <c r="F52" s="145">
        <v>1927</v>
      </c>
      <c r="H52" s="535">
        <v>64</v>
      </c>
      <c r="I52" s="145">
        <v>587</v>
      </c>
    </row>
    <row r="53" spans="2:9" x14ac:dyDescent="0.2">
      <c r="B53" s="470" t="s">
        <v>347</v>
      </c>
      <c r="C53" s="145">
        <v>22501</v>
      </c>
      <c r="E53" s="535" t="s">
        <v>347</v>
      </c>
      <c r="F53" s="145">
        <v>16964</v>
      </c>
      <c r="H53" s="535" t="s">
        <v>347</v>
      </c>
      <c r="I53" s="145">
        <v>5537</v>
      </c>
    </row>
    <row r="54" spans="2:9" ht="13.5" thickBot="1" x14ac:dyDescent="0.25">
      <c r="B54" s="469" t="s">
        <v>53</v>
      </c>
      <c r="C54" s="533">
        <v>618005</v>
      </c>
      <c r="E54" s="534" t="s">
        <v>53</v>
      </c>
      <c r="F54" s="533">
        <v>507616</v>
      </c>
      <c r="H54" s="534" t="s">
        <v>53</v>
      </c>
      <c r="I54" s="533">
        <v>110389</v>
      </c>
    </row>
    <row r="55" spans="2:9" x14ac:dyDescent="0.2">
      <c r="B55" s="3" t="s">
        <v>478</v>
      </c>
    </row>
    <row r="56" spans="2:9" s="704" customFormat="1" x14ac:dyDescent="0.2">
      <c r="B56" s="897" t="s">
        <v>635</v>
      </c>
      <c r="C56" s="902"/>
      <c r="D56" s="902"/>
      <c r="E56" s="902"/>
      <c r="F56" s="902"/>
      <c r="G56" s="902"/>
      <c r="H56" s="902"/>
      <c r="I56" s="902"/>
    </row>
  </sheetData>
  <hyperlinks>
    <hyperlink ref="A2" location="index!A1" display="index" xr:uid="{B6467446-FE52-4949-AF70-B3E94C17C3CD}"/>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B86AE-D9BA-4D18-94C0-B1C11C2798AC}">
  <sheetPr>
    <tabColor rgb="FF92D050"/>
  </sheetPr>
  <dimension ref="A1:J28"/>
  <sheetViews>
    <sheetView workbookViewId="0"/>
  </sheetViews>
  <sheetFormatPr defaultColWidth="9.140625" defaultRowHeight="12.75" x14ac:dyDescent="0.2"/>
  <cols>
    <col min="1" max="2" width="9.140625" style="3"/>
    <col min="3" max="3" width="11.5703125" style="3" customWidth="1"/>
    <col min="4" max="4" width="12.5703125" style="3" customWidth="1"/>
    <col min="5" max="5" width="9.140625" style="3"/>
    <col min="6" max="6" width="15.140625" style="3" bestFit="1" customWidth="1"/>
    <col min="7" max="7" width="25.5703125" style="3" bestFit="1" customWidth="1"/>
    <col min="8" max="8" width="15.140625" style="3" bestFit="1" customWidth="1"/>
    <col min="9" max="10" width="9.140625" style="3"/>
    <col min="11" max="11" width="13.42578125" style="3" bestFit="1" customWidth="1"/>
    <col min="12" max="16384" width="9.140625" style="3"/>
  </cols>
  <sheetData>
    <row r="1" spans="1:10" x14ac:dyDescent="0.2">
      <c r="A1" s="154" t="s">
        <v>144</v>
      </c>
    </row>
    <row r="2" spans="1:10" ht="15" x14ac:dyDescent="0.25">
      <c r="A2" s="372" t="s">
        <v>139</v>
      </c>
      <c r="B2" s="2" t="s">
        <v>356</v>
      </c>
      <c r="C2" s="2"/>
      <c r="D2" s="2"/>
    </row>
    <row r="3" spans="1:10" ht="13.5" thickBot="1" x14ac:dyDescent="0.25"/>
    <row r="4" spans="1:10" x14ac:dyDescent="0.2">
      <c r="B4" s="454" t="s">
        <v>355</v>
      </c>
      <c r="C4" s="455" t="s">
        <v>354</v>
      </c>
      <c r="D4" s="456" t="s">
        <v>353</v>
      </c>
    </row>
    <row r="5" spans="1:10" x14ac:dyDescent="0.2">
      <c r="B5" s="470">
        <v>2024</v>
      </c>
      <c r="C5" s="527">
        <v>25657</v>
      </c>
      <c r="D5" s="526">
        <v>17794</v>
      </c>
    </row>
    <row r="6" spans="1:10" x14ac:dyDescent="0.2">
      <c r="B6" s="470">
        <v>2023</v>
      </c>
      <c r="C6" s="527">
        <v>25012</v>
      </c>
      <c r="D6" s="526">
        <v>17515</v>
      </c>
    </row>
    <row r="7" spans="1:10" x14ac:dyDescent="0.2">
      <c r="B7" s="470">
        <v>2022</v>
      </c>
      <c r="C7" s="527">
        <v>24595</v>
      </c>
      <c r="D7" s="526">
        <v>17262</v>
      </c>
      <c r="J7" s="239"/>
    </row>
    <row r="8" spans="1:10" x14ac:dyDescent="0.2">
      <c r="B8" s="470">
        <v>2021</v>
      </c>
      <c r="C8" s="527">
        <v>23915</v>
      </c>
      <c r="D8" s="526">
        <v>17154</v>
      </c>
    </row>
    <row r="9" spans="1:10" x14ac:dyDescent="0.2">
      <c r="B9" s="470">
        <v>2020</v>
      </c>
      <c r="C9" s="527">
        <v>23307</v>
      </c>
      <c r="D9" s="526">
        <v>16422</v>
      </c>
    </row>
    <row r="10" spans="1:10" x14ac:dyDescent="0.2">
      <c r="B10" s="470">
        <v>2019</v>
      </c>
      <c r="C10" s="527">
        <v>22630</v>
      </c>
      <c r="D10" s="526">
        <v>16125</v>
      </c>
    </row>
    <row r="11" spans="1:10" x14ac:dyDescent="0.2">
      <c r="B11" s="470">
        <v>2018</v>
      </c>
      <c r="C11" s="527">
        <v>22065</v>
      </c>
      <c r="D11" s="526">
        <v>15938</v>
      </c>
    </row>
    <row r="12" spans="1:10" x14ac:dyDescent="0.2">
      <c r="B12" s="470">
        <v>2017</v>
      </c>
      <c r="C12" s="527">
        <v>21467</v>
      </c>
      <c r="D12" s="526">
        <v>15271</v>
      </c>
    </row>
    <row r="13" spans="1:10" x14ac:dyDescent="0.2">
      <c r="B13" s="470">
        <v>2016</v>
      </c>
      <c r="C13" s="527">
        <v>20963</v>
      </c>
      <c r="D13" s="526">
        <v>14904</v>
      </c>
    </row>
    <row r="14" spans="1:10" x14ac:dyDescent="0.2">
      <c r="B14" s="470">
        <v>2015</v>
      </c>
      <c r="C14" s="527">
        <v>20371</v>
      </c>
      <c r="D14" s="526">
        <v>14421</v>
      </c>
    </row>
    <row r="15" spans="1:10" x14ac:dyDescent="0.2">
      <c r="B15" s="470">
        <v>2014</v>
      </c>
      <c r="C15" s="527">
        <v>19731</v>
      </c>
      <c r="D15" s="526">
        <v>13882</v>
      </c>
    </row>
    <row r="16" spans="1:10" x14ac:dyDescent="0.2">
      <c r="B16" s="470">
        <v>2013</v>
      </c>
      <c r="C16" s="527">
        <v>19076</v>
      </c>
      <c r="D16" s="526">
        <v>13307</v>
      </c>
    </row>
    <row r="17" spans="2:4" x14ac:dyDescent="0.2">
      <c r="B17" s="470">
        <v>2012</v>
      </c>
      <c r="C17" s="527">
        <v>18494</v>
      </c>
      <c r="D17" s="526">
        <v>12849</v>
      </c>
    </row>
    <row r="18" spans="2:4" x14ac:dyDescent="0.2">
      <c r="B18" s="470">
        <v>2011</v>
      </c>
      <c r="C18" s="527">
        <v>17276</v>
      </c>
      <c r="D18" s="526">
        <v>11880</v>
      </c>
    </row>
    <row r="19" spans="2:4" x14ac:dyDescent="0.2">
      <c r="B19" s="470">
        <v>2010</v>
      </c>
      <c r="C19" s="527">
        <v>16731</v>
      </c>
      <c r="D19" s="526">
        <v>11399</v>
      </c>
    </row>
    <row r="20" spans="2:4" x14ac:dyDescent="0.2">
      <c r="B20" s="470">
        <v>2009</v>
      </c>
      <c r="C20" s="527">
        <v>16213</v>
      </c>
      <c r="D20" s="526">
        <v>11090</v>
      </c>
    </row>
    <row r="21" spans="2:4" ht="13.5" thickBot="1" x14ac:dyDescent="0.25">
      <c r="B21" s="321">
        <v>2008</v>
      </c>
      <c r="C21" s="524">
        <v>16129</v>
      </c>
      <c r="D21" s="523">
        <v>10883</v>
      </c>
    </row>
    <row r="22" spans="2:4" x14ac:dyDescent="0.2">
      <c r="B22" s="3" t="s">
        <v>478</v>
      </c>
    </row>
    <row r="23" spans="2:4" s="704" customFormat="1" x14ac:dyDescent="0.2">
      <c r="B23" s="704" t="s">
        <v>635</v>
      </c>
    </row>
    <row r="26" spans="2:4" x14ac:dyDescent="0.2">
      <c r="B26" s="2"/>
    </row>
    <row r="27" spans="2:4" x14ac:dyDescent="0.2">
      <c r="B27" s="2"/>
    </row>
    <row r="28" spans="2:4" x14ac:dyDescent="0.2">
      <c r="B28" s="2"/>
    </row>
  </sheetData>
  <hyperlinks>
    <hyperlink ref="A2" location="index!A1" display="index" xr:uid="{40C84336-2F8E-46E2-AA65-56B15F3E2E15}"/>
  </hyperlinks>
  <pageMargins left="0.7" right="0.7" top="0.75" bottom="0.75" header="0.3" footer="0.3"/>
  <pageSetup paperSize="8"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0D0D-23A5-4E18-AC04-59C7E6180A53}">
  <sheetPr>
    <tabColor rgb="FF92D050"/>
  </sheetPr>
  <dimension ref="A1:S27"/>
  <sheetViews>
    <sheetView workbookViewId="0"/>
  </sheetViews>
  <sheetFormatPr defaultRowHeight="15" x14ac:dyDescent="0.25"/>
  <cols>
    <col min="2" max="2" width="18.28515625" customWidth="1"/>
    <col min="3" max="3" width="30.28515625" customWidth="1"/>
    <col min="7" max="10" width="8.85546875" style="817"/>
  </cols>
  <sheetData>
    <row r="1" spans="1:19" ht="17.25" customHeight="1" x14ac:dyDescent="0.5">
      <c r="A1" s="154" t="s">
        <v>144</v>
      </c>
      <c r="L1" s="552"/>
    </row>
    <row r="2" spans="1:19" ht="15.75" thickBot="1" x14ac:dyDescent="0.3">
      <c r="A2" s="372" t="s">
        <v>139</v>
      </c>
      <c r="B2" s="539" t="s">
        <v>366</v>
      </c>
    </row>
    <row r="3" spans="1:19" x14ac:dyDescent="0.25">
      <c r="B3" s="551"/>
      <c r="C3" s="550"/>
      <c r="D3" s="548" t="s">
        <v>82</v>
      </c>
      <c r="E3" s="549" t="s">
        <v>83</v>
      </c>
      <c r="F3" s="548" t="s">
        <v>518</v>
      </c>
      <c r="G3" s="865"/>
      <c r="H3" s="865"/>
      <c r="I3" s="865"/>
      <c r="J3" s="865"/>
    </row>
    <row r="4" spans="1:19" x14ac:dyDescent="0.25">
      <c r="B4" s="992" t="s">
        <v>365</v>
      </c>
      <c r="C4" s="546" t="s">
        <v>363</v>
      </c>
      <c r="D4" s="545">
        <v>55014</v>
      </c>
      <c r="E4" s="545">
        <v>36998</v>
      </c>
      <c r="F4" s="544">
        <v>43558</v>
      </c>
      <c r="G4" s="866"/>
      <c r="H4" s="866"/>
      <c r="I4" s="866"/>
      <c r="J4" s="866"/>
    </row>
    <row r="5" spans="1:19" x14ac:dyDescent="0.25">
      <c r="B5" s="993"/>
      <c r="C5" s="546" t="s">
        <v>362</v>
      </c>
      <c r="D5" s="545">
        <v>113606</v>
      </c>
      <c r="E5" s="545">
        <v>103053</v>
      </c>
      <c r="F5" s="544">
        <v>93886</v>
      </c>
      <c r="G5" s="866"/>
      <c r="H5" s="866"/>
      <c r="I5" s="866"/>
      <c r="J5" s="866"/>
      <c r="N5" s="819"/>
      <c r="P5" s="819"/>
      <c r="Q5" s="819"/>
      <c r="R5" s="819"/>
      <c r="S5" s="864"/>
    </row>
    <row r="6" spans="1:19" x14ac:dyDescent="0.25">
      <c r="B6" s="993"/>
      <c r="C6" s="546" t="s">
        <v>361</v>
      </c>
      <c r="D6" s="545">
        <v>268029</v>
      </c>
      <c r="E6" s="545">
        <v>306587</v>
      </c>
      <c r="F6" s="544">
        <v>284685</v>
      </c>
      <c r="G6" s="866"/>
      <c r="H6" s="866"/>
      <c r="I6" s="866"/>
      <c r="J6" s="866"/>
      <c r="K6" s="819"/>
      <c r="L6" s="819"/>
      <c r="N6" s="819"/>
      <c r="Q6" s="817"/>
      <c r="R6" s="817"/>
    </row>
    <row r="7" spans="1:19" x14ac:dyDescent="0.25">
      <c r="B7" s="994"/>
      <c r="C7" s="546" t="s">
        <v>360</v>
      </c>
      <c r="D7" s="545">
        <v>135780</v>
      </c>
      <c r="E7" s="545">
        <v>130300</v>
      </c>
      <c r="F7" s="544">
        <v>129528</v>
      </c>
      <c r="G7" s="868"/>
      <c r="H7" s="868"/>
      <c r="I7" s="866"/>
      <c r="J7" s="866"/>
      <c r="K7" s="827"/>
      <c r="L7" s="827"/>
      <c r="M7" s="595"/>
      <c r="Q7" s="817"/>
      <c r="R7" s="817"/>
    </row>
    <row r="8" spans="1:19" x14ac:dyDescent="0.25">
      <c r="B8" s="992" t="s">
        <v>364</v>
      </c>
      <c r="C8" s="546" t="s">
        <v>363</v>
      </c>
      <c r="D8" s="547">
        <v>237</v>
      </c>
      <c r="E8" s="545">
        <v>241</v>
      </c>
      <c r="F8" s="544">
        <v>237</v>
      </c>
      <c r="G8" s="866"/>
      <c r="H8" s="866"/>
      <c r="I8" s="866"/>
      <c r="J8" s="866"/>
      <c r="K8" s="834"/>
      <c r="L8" s="834"/>
      <c r="M8" s="834"/>
      <c r="Q8" s="817"/>
      <c r="R8" s="817"/>
    </row>
    <row r="9" spans="1:19" x14ac:dyDescent="0.25">
      <c r="B9" s="993"/>
      <c r="C9" s="546" t="s">
        <v>362</v>
      </c>
      <c r="D9" s="547">
        <v>628</v>
      </c>
      <c r="E9" s="545">
        <v>848</v>
      </c>
      <c r="F9" s="544">
        <v>1007</v>
      </c>
      <c r="G9" s="866"/>
      <c r="H9" s="866"/>
      <c r="I9" s="866"/>
      <c r="J9" s="866"/>
      <c r="N9" s="819"/>
      <c r="P9" s="819"/>
      <c r="Q9" s="819"/>
      <c r="R9" s="819"/>
      <c r="S9" s="864"/>
    </row>
    <row r="10" spans="1:19" x14ac:dyDescent="0.25">
      <c r="B10" s="993"/>
      <c r="C10" s="546" t="s">
        <v>361</v>
      </c>
      <c r="D10" s="545">
        <v>40829</v>
      </c>
      <c r="E10" s="545">
        <v>43336</v>
      </c>
      <c r="F10" s="544">
        <v>51621</v>
      </c>
      <c r="G10" s="866"/>
      <c r="H10" s="866"/>
      <c r="I10" s="866"/>
      <c r="J10" s="866"/>
      <c r="N10" s="819"/>
    </row>
    <row r="11" spans="1:19" x14ac:dyDescent="0.25">
      <c r="B11" s="994"/>
      <c r="C11" s="546" t="s">
        <v>360</v>
      </c>
      <c r="D11" s="545">
        <v>62689</v>
      </c>
      <c r="E11" s="545">
        <v>64145</v>
      </c>
      <c r="F11" s="544">
        <v>61479</v>
      </c>
      <c r="G11" s="868"/>
      <c r="H11" s="868"/>
      <c r="I11" s="866"/>
      <c r="J11" s="866"/>
      <c r="K11" s="538"/>
    </row>
    <row r="12" spans="1:19" ht="15.75" thickBot="1" x14ac:dyDescent="0.3">
      <c r="B12" s="543" t="s">
        <v>53</v>
      </c>
      <c r="C12" s="542"/>
      <c r="D12" s="541">
        <f>SUM(D4:D11)</f>
        <v>676812</v>
      </c>
      <c r="E12" s="541">
        <f>SUM(E4:E11)</f>
        <v>685508</v>
      </c>
      <c r="F12" s="540">
        <f>SUM(F4:F11)</f>
        <v>666001</v>
      </c>
      <c r="G12" s="867"/>
      <c r="H12" s="867"/>
      <c r="I12" s="867"/>
      <c r="J12" s="867"/>
      <c r="K12" s="538"/>
    </row>
    <row r="13" spans="1:19" x14ac:dyDescent="0.25">
      <c r="B13" s="539" t="s">
        <v>479</v>
      </c>
      <c r="C13" s="126"/>
      <c r="D13" s="126"/>
      <c r="E13" s="126"/>
      <c r="F13" s="126"/>
      <c r="G13" s="126"/>
      <c r="H13" s="126"/>
      <c r="I13" s="126"/>
      <c r="J13" s="126"/>
      <c r="K13" s="126"/>
    </row>
    <row r="14" spans="1:19" s="704" customFormat="1" ht="12.75" x14ac:dyDescent="0.2">
      <c r="B14" s="704" t="s">
        <v>635</v>
      </c>
    </row>
    <row r="15" spans="1:19" x14ac:dyDescent="0.25">
      <c r="B15" s="539" t="s">
        <v>242</v>
      </c>
      <c r="C15" s="126"/>
      <c r="D15" s="126"/>
      <c r="E15" s="126"/>
      <c r="F15" s="126"/>
      <c r="G15" s="126"/>
      <c r="H15" s="126"/>
      <c r="I15" s="126"/>
      <c r="J15" s="126"/>
      <c r="K15" s="126"/>
    </row>
    <row r="16" spans="1:19" x14ac:dyDescent="0.25">
      <c r="B16" s="126" t="s">
        <v>359</v>
      </c>
      <c r="C16" s="126"/>
      <c r="D16" s="126"/>
      <c r="E16" s="126"/>
      <c r="F16" s="126"/>
      <c r="G16" s="126"/>
      <c r="H16" s="126"/>
      <c r="I16" s="126"/>
      <c r="J16" s="126"/>
      <c r="K16" s="126"/>
    </row>
    <row r="17" spans="2:11" x14ac:dyDescent="0.25">
      <c r="B17" s="126" t="s">
        <v>358</v>
      </c>
      <c r="C17" s="126"/>
      <c r="D17" s="126"/>
      <c r="E17" s="126"/>
      <c r="F17" s="126"/>
      <c r="G17" s="126"/>
      <c r="H17" s="126"/>
      <c r="I17" s="126"/>
      <c r="J17" s="126"/>
      <c r="K17" s="126"/>
    </row>
    <row r="18" spans="2:11" x14ac:dyDescent="0.25">
      <c r="B18" s="126" t="s">
        <v>357</v>
      </c>
      <c r="C18" s="126"/>
      <c r="D18" s="126"/>
      <c r="E18" s="126"/>
      <c r="F18" s="126"/>
      <c r="G18" s="126"/>
      <c r="H18" s="126"/>
      <c r="I18" s="126"/>
      <c r="J18" s="126"/>
      <c r="K18" s="126"/>
    </row>
    <row r="19" spans="2:11" x14ac:dyDescent="0.25">
      <c r="B19" s="575"/>
      <c r="C19" s="539"/>
      <c r="D19" s="538"/>
      <c r="E19" s="538"/>
      <c r="F19" s="538"/>
      <c r="G19" s="538"/>
      <c r="H19" s="538"/>
      <c r="I19" s="538"/>
      <c r="J19" s="538"/>
      <c r="K19" s="538"/>
    </row>
    <row r="21" spans="2:11" x14ac:dyDescent="0.25">
      <c r="B21" s="3"/>
    </row>
    <row r="23" spans="2:11" ht="15" customHeight="1" x14ac:dyDescent="0.25"/>
    <row r="27" spans="2:11" ht="15" customHeight="1" x14ac:dyDescent="0.25"/>
  </sheetData>
  <mergeCells count="2">
    <mergeCell ref="B4:B7"/>
    <mergeCell ref="B8:B11"/>
  </mergeCells>
  <hyperlinks>
    <hyperlink ref="A2" location="index!A1" display="index" xr:uid="{A7459501-C583-4508-BB68-3D47C3944AFD}"/>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7B41-1BED-4F57-975C-6B20508B371B}">
  <sheetPr>
    <tabColor rgb="FF92D050"/>
  </sheetPr>
  <dimension ref="A1:D91"/>
  <sheetViews>
    <sheetView workbookViewId="0"/>
  </sheetViews>
  <sheetFormatPr defaultColWidth="9.140625" defaultRowHeight="12.75" x14ac:dyDescent="0.2"/>
  <cols>
    <col min="1" max="1" width="9.140625" style="3"/>
    <col min="2" max="2" width="21.42578125" style="3" customWidth="1"/>
    <col min="3" max="4" width="12.85546875" style="3" customWidth="1"/>
    <col min="5" max="7" width="9.140625" style="3"/>
    <col min="8" max="8" width="13.28515625" style="3" bestFit="1" customWidth="1"/>
    <col min="9" max="16384" width="9.140625" style="3"/>
  </cols>
  <sheetData>
    <row r="1" spans="1:4" ht="15" x14ac:dyDescent="0.25">
      <c r="A1" s="372" t="s">
        <v>139</v>
      </c>
    </row>
    <row r="2" spans="1:4" x14ac:dyDescent="0.2">
      <c r="A2" s="2"/>
      <c r="B2" s="2" t="s">
        <v>638</v>
      </c>
    </row>
    <row r="3" spans="1:4" ht="13.5" thickBot="1" x14ac:dyDescent="0.25"/>
    <row r="4" spans="1:4" ht="43.15" customHeight="1" x14ac:dyDescent="0.2">
      <c r="B4" s="846" t="s">
        <v>566</v>
      </c>
      <c r="C4" s="892" t="s">
        <v>637</v>
      </c>
      <c r="D4" s="893" t="s">
        <v>428</v>
      </c>
    </row>
    <row r="5" spans="1:4" x14ac:dyDescent="0.2">
      <c r="B5" s="831" t="s">
        <v>640</v>
      </c>
      <c r="C5" s="461">
        <v>0.17684384666810193</v>
      </c>
      <c r="D5" s="460">
        <v>9.7439100562148662E-2</v>
      </c>
    </row>
    <row r="6" spans="1:4" x14ac:dyDescent="0.2">
      <c r="B6" s="831" t="s">
        <v>641</v>
      </c>
      <c r="C6" s="461">
        <v>0.16860050083283287</v>
      </c>
      <c r="D6" s="460">
        <v>0.11640451990233378</v>
      </c>
    </row>
    <row r="7" spans="1:4" x14ac:dyDescent="0.2">
      <c r="B7" s="831" t="s">
        <v>642</v>
      </c>
      <c r="C7" s="461">
        <v>0.12443203063918507</v>
      </c>
      <c r="D7" s="460">
        <v>0.11504173527908694</v>
      </c>
    </row>
    <row r="8" spans="1:4" x14ac:dyDescent="0.2">
      <c r="B8" s="831" t="s">
        <v>643</v>
      </c>
      <c r="C8" s="461">
        <v>0.10120335852605578</v>
      </c>
      <c r="D8" s="460">
        <v>9.8290840951677935E-2</v>
      </c>
    </row>
    <row r="9" spans="1:4" x14ac:dyDescent="0.2">
      <c r="B9" s="831" t="s">
        <v>644</v>
      </c>
      <c r="C9" s="461">
        <v>8.5747793276149259E-2</v>
      </c>
      <c r="D9" s="460">
        <v>8.4038385100221449E-2</v>
      </c>
    </row>
    <row r="10" spans="1:4" x14ac:dyDescent="0.2">
      <c r="B10" s="831" t="s">
        <v>645</v>
      </c>
      <c r="C10" s="461">
        <v>6.8110999059522059E-2</v>
      </c>
      <c r="D10" s="460">
        <v>7.3561978309011414E-2</v>
      </c>
    </row>
    <row r="11" spans="1:4" x14ac:dyDescent="0.2">
      <c r="B11" s="831" t="s">
        <v>646</v>
      </c>
      <c r="C11" s="461">
        <v>5.4525058638233259E-2</v>
      </c>
      <c r="D11" s="460">
        <v>6.1240134007154619E-2</v>
      </c>
    </row>
    <row r="12" spans="1:4" x14ac:dyDescent="0.2">
      <c r="B12" s="831" t="s">
        <v>647</v>
      </c>
      <c r="C12" s="461">
        <v>4.5171268965360951E-2</v>
      </c>
      <c r="D12" s="460">
        <v>5.1274771449662145E-2</v>
      </c>
    </row>
    <row r="13" spans="1:4" x14ac:dyDescent="0.2">
      <c r="B13" s="831" t="s">
        <v>648</v>
      </c>
      <c r="C13" s="461">
        <v>3.7471813989326141E-2</v>
      </c>
      <c r="D13" s="460">
        <v>4.3268411788086991E-2</v>
      </c>
    </row>
    <row r="14" spans="1:4" x14ac:dyDescent="0.2">
      <c r="B14" s="831" t="s">
        <v>649</v>
      </c>
      <c r="C14" s="461">
        <v>2.86505841161207E-2</v>
      </c>
      <c r="D14" s="460">
        <v>3.5176878087558913E-2</v>
      </c>
    </row>
    <row r="15" spans="1:4" x14ac:dyDescent="0.2">
      <c r="B15" s="831" t="s">
        <v>650</v>
      </c>
      <c r="C15" s="461">
        <v>2.2475156651898517E-2</v>
      </c>
      <c r="D15" s="460">
        <v>2.8817216512407019E-2</v>
      </c>
    </row>
    <row r="16" spans="1:4" x14ac:dyDescent="0.2">
      <c r="B16" s="831" t="s">
        <v>651</v>
      </c>
      <c r="C16" s="461">
        <v>1.859993427985451E-2</v>
      </c>
      <c r="D16" s="460">
        <v>2.5012776105842939E-2</v>
      </c>
    </row>
    <row r="17" spans="2:4" x14ac:dyDescent="0.2">
      <c r="B17" s="831" t="s">
        <v>652</v>
      </c>
      <c r="C17" s="461">
        <v>1.5053312635264524E-2</v>
      </c>
      <c r="D17" s="460">
        <v>2.2230424166713985E-2</v>
      </c>
    </row>
    <row r="18" spans="2:4" x14ac:dyDescent="0.2">
      <c r="B18" s="831" t="s">
        <v>653</v>
      </c>
      <c r="C18" s="461">
        <v>1.1285735329110626E-2</v>
      </c>
      <c r="D18" s="460">
        <v>1.9845551076032024E-2</v>
      </c>
    </row>
    <row r="19" spans="2:4" x14ac:dyDescent="0.2">
      <c r="B19" s="831" t="s">
        <v>654</v>
      </c>
      <c r="C19" s="461">
        <v>8.5209567946698695E-3</v>
      </c>
      <c r="D19" s="460">
        <v>1.6353415478962012E-2</v>
      </c>
    </row>
    <row r="20" spans="2:4" x14ac:dyDescent="0.2">
      <c r="B20" s="831" t="s">
        <v>655</v>
      </c>
      <c r="C20" s="461">
        <v>6.8949497467508183E-3</v>
      </c>
      <c r="D20" s="460">
        <v>1.4110499119868265E-2</v>
      </c>
    </row>
    <row r="21" spans="2:4" x14ac:dyDescent="0.2">
      <c r="B21" s="831" t="s">
        <v>656</v>
      </c>
      <c r="C21" s="461">
        <v>5.4389085923424703E-3</v>
      </c>
      <c r="D21" s="460">
        <v>1.1952756799727442E-2</v>
      </c>
    </row>
    <row r="22" spans="2:4" x14ac:dyDescent="0.2">
      <c r="B22" s="831" t="s">
        <v>657</v>
      </c>
      <c r="C22" s="461">
        <v>4.4247787610619468E-3</v>
      </c>
      <c r="D22" s="460">
        <v>9.482709670092555E-3</v>
      </c>
    </row>
    <row r="23" spans="2:4" x14ac:dyDescent="0.2">
      <c r="B23" s="831" t="s">
        <v>658</v>
      </c>
      <c r="C23" s="461">
        <v>3.2633451554054818E-3</v>
      </c>
      <c r="D23" s="460">
        <v>8.0063596615751517E-3</v>
      </c>
    </row>
    <row r="24" spans="2:4" x14ac:dyDescent="0.2">
      <c r="B24" s="831" t="s">
        <v>659</v>
      </c>
      <c r="C24" s="461">
        <v>2.4588399261214916E-3</v>
      </c>
      <c r="D24" s="460">
        <v>7.26818465731645E-3</v>
      </c>
    </row>
    <row r="25" spans="2:4" x14ac:dyDescent="0.2">
      <c r="B25" s="831" t="s">
        <v>660</v>
      </c>
      <c r="C25" s="461">
        <v>2.0225941327773559E-3</v>
      </c>
      <c r="D25" s="460">
        <v>6.9558798478223834E-3</v>
      </c>
    </row>
    <row r="26" spans="2:4" x14ac:dyDescent="0.2">
      <c r="B26" s="831" t="s">
        <v>661</v>
      </c>
      <c r="C26" s="461">
        <v>1.6656657564048814E-3</v>
      </c>
      <c r="D26" s="460">
        <v>5.7066606098461186E-3</v>
      </c>
    </row>
    <row r="27" spans="2:4" x14ac:dyDescent="0.2">
      <c r="B27" s="831" t="s">
        <v>662</v>
      </c>
      <c r="C27" s="461">
        <v>1.3200684395997869E-3</v>
      </c>
      <c r="D27" s="460">
        <v>4.9400942592697748E-3</v>
      </c>
    </row>
    <row r="28" spans="2:4" x14ac:dyDescent="0.2">
      <c r="B28" s="831" t="s">
        <v>663</v>
      </c>
      <c r="C28" s="461">
        <v>1.1897612545749153E-3</v>
      </c>
      <c r="D28" s="460">
        <v>4.8549202203168476E-3</v>
      </c>
    </row>
    <row r="29" spans="2:4" x14ac:dyDescent="0.2">
      <c r="B29" s="831" t="s">
        <v>664</v>
      </c>
      <c r="C29" s="461">
        <v>8.4982946755351096E-4</v>
      </c>
      <c r="D29" s="460">
        <v>4.3438759865992846E-3</v>
      </c>
    </row>
    <row r="30" spans="2:4" x14ac:dyDescent="0.2">
      <c r="B30" s="831" t="s">
        <v>665</v>
      </c>
      <c r="C30" s="461">
        <v>6.9686016339387893E-4</v>
      </c>
      <c r="D30" s="460">
        <v>3.6624836749758675E-3</v>
      </c>
    </row>
    <row r="31" spans="2:4" x14ac:dyDescent="0.2">
      <c r="B31" s="831" t="s">
        <v>666</v>
      </c>
      <c r="C31" s="461">
        <v>5.778840379363874E-4</v>
      </c>
      <c r="D31" s="460">
        <v>3.4353529044347281E-3</v>
      </c>
    </row>
    <row r="32" spans="2:4" x14ac:dyDescent="0.2">
      <c r="B32" s="831" t="s">
        <v>667</v>
      </c>
      <c r="C32" s="461">
        <v>5.3255979966686684E-4</v>
      </c>
      <c r="D32" s="460">
        <v>3.179830787575947E-3</v>
      </c>
    </row>
    <row r="33" spans="2:4" x14ac:dyDescent="0.2">
      <c r="B33" s="831" t="s">
        <v>668</v>
      </c>
      <c r="C33" s="461">
        <v>4.4191132312782568E-4</v>
      </c>
      <c r="D33" s="460">
        <v>2.4700471296348874E-3</v>
      </c>
    </row>
    <row r="34" spans="2:4" x14ac:dyDescent="0.2">
      <c r="B34" s="831" t="s">
        <v>669</v>
      </c>
      <c r="C34" s="461">
        <v>3.5126284658878451E-4</v>
      </c>
      <c r="D34" s="460">
        <v>2.6120038612230992E-3</v>
      </c>
    </row>
    <row r="35" spans="2:4" x14ac:dyDescent="0.2">
      <c r="B35" s="831" t="s">
        <v>671</v>
      </c>
      <c r="C35" s="461">
        <v>2.3228672113129298E-4</v>
      </c>
      <c r="D35" s="460">
        <v>2.2145250127761059E-3</v>
      </c>
    </row>
    <row r="36" spans="2:4" x14ac:dyDescent="0.2">
      <c r="B36" s="831" t="s">
        <v>672</v>
      </c>
      <c r="C36" s="461">
        <v>1.8129695307808234E-4</v>
      </c>
      <c r="D36" s="460">
        <v>1.8738288569643974E-3</v>
      </c>
    </row>
    <row r="37" spans="2:4" x14ac:dyDescent="0.2">
      <c r="B37" s="831" t="s">
        <v>673</v>
      </c>
      <c r="C37" s="461">
        <v>1.699658935107022E-4</v>
      </c>
      <c r="D37" s="460">
        <v>1.7602634716938276E-3</v>
      </c>
    </row>
    <row r="38" spans="2:4" x14ac:dyDescent="0.2">
      <c r="B38" s="831" t="s">
        <v>674</v>
      </c>
      <c r="C38" s="461">
        <v>1.4730377437594189E-4</v>
      </c>
      <c r="D38" s="460">
        <v>1.3343932769291919E-3</v>
      </c>
    </row>
    <row r="39" spans="2:4" x14ac:dyDescent="0.2">
      <c r="B39" s="831" t="s">
        <v>675</v>
      </c>
      <c r="C39" s="461">
        <v>1.0764506589011139E-4</v>
      </c>
      <c r="D39" s="460">
        <v>1.3060019306115496E-3</v>
      </c>
    </row>
    <row r="40" spans="2:4" x14ac:dyDescent="0.2">
      <c r="B40" s="831" t="s">
        <v>676</v>
      </c>
      <c r="C40" s="461">
        <v>5.665529783690073E-5</v>
      </c>
      <c r="D40" s="460">
        <v>1.0220884674351258E-3</v>
      </c>
    </row>
    <row r="41" spans="2:4" x14ac:dyDescent="0.2">
      <c r="B41" s="831" t="s">
        <v>677</v>
      </c>
      <c r="C41" s="461">
        <v>5.0989768053210654E-5</v>
      </c>
      <c r="D41" s="460">
        <v>1.1356538527056953E-3</v>
      </c>
    </row>
    <row r="42" spans="2:4" x14ac:dyDescent="0.2">
      <c r="B42" s="831" t="s">
        <v>678</v>
      </c>
      <c r="C42" s="461">
        <v>2.8327648918450365E-5</v>
      </c>
      <c r="D42" s="460">
        <v>9.0852308216455625E-4</v>
      </c>
    </row>
    <row r="43" spans="2:4" x14ac:dyDescent="0.2">
      <c r="B43" s="831" t="s">
        <v>679</v>
      </c>
      <c r="C43" s="461">
        <v>3.3993178702140438E-5</v>
      </c>
      <c r="D43" s="460">
        <v>8.8013173584691382E-4</v>
      </c>
    </row>
    <row r="44" spans="2:4" x14ac:dyDescent="0.2">
      <c r="B44" s="831" t="s">
        <v>680</v>
      </c>
      <c r="C44" s="461">
        <v>1.6996589351070219E-5</v>
      </c>
      <c r="D44" s="460">
        <v>6.8139231162341713E-4</v>
      </c>
    </row>
    <row r="45" spans="2:4" ht="13.5" thickBot="1" x14ac:dyDescent="0.25">
      <c r="B45" s="909" t="s">
        <v>681</v>
      </c>
      <c r="C45" s="660">
        <v>1.5296930415963198E-4</v>
      </c>
      <c r="D45" s="457">
        <v>5.9054000340696159E-3</v>
      </c>
    </row>
    <row r="46" spans="2:4" x14ac:dyDescent="0.2">
      <c r="B46" s="3" t="s">
        <v>480</v>
      </c>
    </row>
    <row r="47" spans="2:4" s="704" customFormat="1" x14ac:dyDescent="0.2">
      <c r="B47" s="897" t="s">
        <v>636</v>
      </c>
    </row>
    <row r="70" spans="2:2" ht="13.5" thickBot="1" x14ac:dyDescent="0.25"/>
    <row r="71" spans="2:2" x14ac:dyDescent="0.2">
      <c r="B71" s="846" t="s">
        <v>477</v>
      </c>
    </row>
    <row r="72" spans="2:2" x14ac:dyDescent="0.2">
      <c r="B72" s="470" t="s">
        <v>521</v>
      </c>
    </row>
    <row r="73" spans="2:2" x14ac:dyDescent="0.2">
      <c r="B73" s="470" t="s">
        <v>522</v>
      </c>
    </row>
    <row r="74" spans="2:2" x14ac:dyDescent="0.2">
      <c r="B74" s="470" t="s">
        <v>523</v>
      </c>
    </row>
    <row r="75" spans="2:2" x14ac:dyDescent="0.2">
      <c r="B75" s="470" t="s">
        <v>524</v>
      </c>
    </row>
    <row r="76" spans="2:2" x14ac:dyDescent="0.2">
      <c r="B76" s="470" t="s">
        <v>525</v>
      </c>
    </row>
    <row r="77" spans="2:2" x14ac:dyDescent="0.2">
      <c r="B77" s="470" t="s">
        <v>526</v>
      </c>
    </row>
    <row r="78" spans="2:2" x14ac:dyDescent="0.2">
      <c r="B78" s="470" t="s">
        <v>527</v>
      </c>
    </row>
    <row r="79" spans="2:2" x14ac:dyDescent="0.2">
      <c r="B79" s="470" t="s">
        <v>528</v>
      </c>
    </row>
    <row r="80" spans="2:2" x14ac:dyDescent="0.2">
      <c r="B80" s="470" t="s">
        <v>529</v>
      </c>
    </row>
    <row r="81" spans="2:2" x14ac:dyDescent="0.2">
      <c r="B81" s="470" t="s">
        <v>530</v>
      </c>
    </row>
    <row r="82" spans="2:2" x14ac:dyDescent="0.2">
      <c r="B82" s="470" t="s">
        <v>531</v>
      </c>
    </row>
    <row r="83" spans="2:2" x14ac:dyDescent="0.2">
      <c r="B83" s="470" t="s">
        <v>532</v>
      </c>
    </row>
    <row r="84" spans="2:2" x14ac:dyDescent="0.2">
      <c r="B84" s="470" t="s">
        <v>533</v>
      </c>
    </row>
    <row r="85" spans="2:2" x14ac:dyDescent="0.2">
      <c r="B85" s="470" t="s">
        <v>534</v>
      </c>
    </row>
    <row r="86" spans="2:2" x14ac:dyDescent="0.2">
      <c r="B86" s="470" t="s">
        <v>535</v>
      </c>
    </row>
    <row r="87" spans="2:2" x14ac:dyDescent="0.2">
      <c r="B87" s="470" t="s">
        <v>536</v>
      </c>
    </row>
    <row r="88" spans="2:2" x14ac:dyDescent="0.2">
      <c r="B88" s="470" t="s">
        <v>540</v>
      </c>
    </row>
    <row r="89" spans="2:2" x14ac:dyDescent="0.2">
      <c r="B89" s="470" t="s">
        <v>537</v>
      </c>
    </row>
    <row r="90" spans="2:2" x14ac:dyDescent="0.2">
      <c r="B90" s="470" t="s">
        <v>538</v>
      </c>
    </row>
    <row r="91" spans="2:2" x14ac:dyDescent="0.2">
      <c r="B91" s="470" t="s">
        <v>539</v>
      </c>
    </row>
  </sheetData>
  <hyperlinks>
    <hyperlink ref="A1" location="index!A1" display="index" xr:uid="{013224A7-7196-4481-9CB6-456620FBB69C}"/>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17B9-99DF-4AB9-B9C2-DE9CBEF28EFF}">
  <sheetPr>
    <tabColor rgb="FF92D050"/>
  </sheetPr>
  <dimension ref="A1:G83"/>
  <sheetViews>
    <sheetView workbookViewId="0">
      <selection activeCell="B4" sqref="B4"/>
    </sheetView>
  </sheetViews>
  <sheetFormatPr defaultColWidth="9.140625" defaultRowHeight="12.75" x14ac:dyDescent="0.2"/>
  <cols>
    <col min="1" max="1" width="9.140625" style="3"/>
    <col min="2" max="2" width="21.42578125" style="3" customWidth="1"/>
    <col min="3" max="3" width="7.140625" style="3" bestFit="1" customWidth="1"/>
    <col min="4" max="4" width="6.28515625" style="3" bestFit="1" customWidth="1"/>
    <col min="5" max="5" width="7.140625" style="3" bestFit="1" customWidth="1"/>
    <col min="6" max="6" width="6.28515625" style="3" bestFit="1" customWidth="1"/>
    <col min="7" max="7" width="9.140625" style="3"/>
    <col min="8" max="8" width="13.28515625" style="3" bestFit="1" customWidth="1"/>
    <col min="9" max="16384" width="9.140625" style="3"/>
  </cols>
  <sheetData>
    <row r="1" spans="1:7" x14ac:dyDescent="0.2">
      <c r="A1" s="154" t="s">
        <v>144</v>
      </c>
    </row>
    <row r="2" spans="1:7" ht="15" x14ac:dyDescent="0.25">
      <c r="A2" s="372" t="s">
        <v>139</v>
      </c>
    </row>
    <row r="3" spans="1:7" x14ac:dyDescent="0.2">
      <c r="A3" s="2"/>
      <c r="B3" s="926" t="s">
        <v>638</v>
      </c>
      <c r="C3" s="704"/>
      <c r="D3" s="704"/>
      <c r="E3" s="704"/>
      <c r="F3" s="704"/>
      <c r="G3" s="704"/>
    </row>
    <row r="4" spans="1:7" ht="13.5" thickBot="1" x14ac:dyDescent="0.25"/>
    <row r="5" spans="1:7" ht="39" customHeight="1" x14ac:dyDescent="0.2">
      <c r="B5" s="996" t="s">
        <v>566</v>
      </c>
      <c r="C5" s="995" t="s">
        <v>637</v>
      </c>
      <c r="D5" s="938"/>
      <c r="E5" s="995" t="s">
        <v>428</v>
      </c>
      <c r="F5" s="938"/>
    </row>
    <row r="6" spans="1:7" x14ac:dyDescent="0.2">
      <c r="B6" s="997"/>
      <c r="C6" s="847" t="s">
        <v>97</v>
      </c>
      <c r="D6" s="849" t="s">
        <v>98</v>
      </c>
      <c r="E6" s="715" t="s">
        <v>97</v>
      </c>
      <c r="F6" s="849" t="s">
        <v>98</v>
      </c>
    </row>
    <row r="7" spans="1:7" x14ac:dyDescent="0.2">
      <c r="B7" s="910" t="s">
        <v>640</v>
      </c>
      <c r="C7" s="850">
        <v>0.16899999999999998</v>
      </c>
      <c r="D7" s="460">
        <v>0.16500000000000001</v>
      </c>
      <c r="E7" s="852">
        <v>9.3000000000000013E-2</v>
      </c>
      <c r="F7" s="158">
        <v>9.5000000000000001E-2</v>
      </c>
    </row>
    <row r="8" spans="1:7" x14ac:dyDescent="0.2">
      <c r="B8" s="910" t="s">
        <v>641</v>
      </c>
      <c r="C8" s="850">
        <v>0.154</v>
      </c>
      <c r="D8" s="460">
        <v>0.155</v>
      </c>
      <c r="E8" s="852">
        <v>0.10800000000000001</v>
      </c>
      <c r="F8" s="158">
        <v>0.12</v>
      </c>
    </row>
    <row r="9" spans="1:7" x14ac:dyDescent="0.2">
      <c r="B9" s="910" t="s">
        <v>642</v>
      </c>
      <c r="C9" s="850">
        <v>0.11800000000000001</v>
      </c>
      <c r="D9" s="460">
        <v>0.125</v>
      </c>
      <c r="E9" s="852">
        <v>0.10800000000000001</v>
      </c>
      <c r="F9" s="158">
        <v>0.11599999999999999</v>
      </c>
    </row>
    <row r="10" spans="1:7" x14ac:dyDescent="0.2">
      <c r="B10" s="910" t="s">
        <v>643</v>
      </c>
      <c r="C10" s="850">
        <v>9.9000000000000005E-2</v>
      </c>
      <c r="D10" s="460">
        <v>0.106</v>
      </c>
      <c r="E10" s="852">
        <v>9.3000000000000013E-2</v>
      </c>
      <c r="F10" s="158">
        <v>0.10199999999999999</v>
      </c>
    </row>
    <row r="11" spans="1:7" x14ac:dyDescent="0.2">
      <c r="B11" s="910" t="s">
        <v>644</v>
      </c>
      <c r="C11" s="850">
        <v>8.199999999999999E-2</v>
      </c>
      <c r="D11" s="460">
        <v>8.5999999999999993E-2</v>
      </c>
      <c r="E11" s="852">
        <v>0.08</v>
      </c>
      <c r="F11" s="158">
        <v>8.5999999999999993E-2</v>
      </c>
    </row>
    <row r="12" spans="1:7" x14ac:dyDescent="0.2">
      <c r="B12" s="910" t="s">
        <v>645</v>
      </c>
      <c r="C12" s="850">
        <v>6.8000000000000005E-2</v>
      </c>
      <c r="D12" s="460">
        <v>7.0999999999999994E-2</v>
      </c>
      <c r="E12" s="852">
        <v>7.0000000000000007E-2</v>
      </c>
      <c r="F12" s="158">
        <v>7.6999999999999999E-2</v>
      </c>
    </row>
    <row r="13" spans="1:7" x14ac:dyDescent="0.2">
      <c r="B13" s="910" t="s">
        <v>646</v>
      </c>
      <c r="C13" s="850">
        <v>5.7000000000000002E-2</v>
      </c>
      <c r="D13" s="460">
        <v>5.9000000000000004E-2</v>
      </c>
      <c r="E13" s="852">
        <v>0.06</v>
      </c>
      <c r="F13" s="158">
        <v>6.3E-2</v>
      </c>
    </row>
    <row r="14" spans="1:7" x14ac:dyDescent="0.2">
      <c r="B14" s="910" t="s">
        <v>647</v>
      </c>
      <c r="C14" s="850">
        <v>4.8000000000000001E-2</v>
      </c>
      <c r="D14" s="460">
        <v>4.8000000000000001E-2</v>
      </c>
      <c r="E14" s="852">
        <v>5.2000000000000005E-2</v>
      </c>
      <c r="F14" s="158">
        <v>5.4000000000000006E-2</v>
      </c>
    </row>
    <row r="15" spans="1:7" x14ac:dyDescent="0.2">
      <c r="B15" s="910" t="s">
        <v>648</v>
      </c>
      <c r="C15" s="850">
        <v>0.04</v>
      </c>
      <c r="D15" s="460">
        <v>0.04</v>
      </c>
      <c r="E15" s="852">
        <v>4.4999999999999998E-2</v>
      </c>
      <c r="F15" s="158">
        <v>4.4999999999999998E-2</v>
      </c>
    </row>
    <row r="16" spans="1:7" x14ac:dyDescent="0.2">
      <c r="B16" s="910" t="s">
        <v>649</v>
      </c>
      <c r="C16" s="850">
        <v>3.3000000000000002E-2</v>
      </c>
      <c r="D16" s="460">
        <v>3.1E-2</v>
      </c>
      <c r="E16" s="852">
        <v>3.7000000000000005E-2</v>
      </c>
      <c r="F16" s="158">
        <v>3.7999999999999999E-2</v>
      </c>
    </row>
    <row r="17" spans="2:6" x14ac:dyDescent="0.2">
      <c r="B17" s="910" t="s">
        <v>650</v>
      </c>
      <c r="C17" s="850">
        <v>2.6000000000000002E-2</v>
      </c>
      <c r="D17" s="460">
        <v>2.4E-2</v>
      </c>
      <c r="E17" s="852">
        <v>3.1E-2</v>
      </c>
      <c r="F17" s="158">
        <v>0.03</v>
      </c>
    </row>
    <row r="18" spans="2:6" x14ac:dyDescent="0.2">
      <c r="B18" s="910" t="s">
        <v>651</v>
      </c>
      <c r="C18" s="850">
        <v>2.1000000000000001E-2</v>
      </c>
      <c r="D18" s="460">
        <v>1.9E-2</v>
      </c>
      <c r="E18" s="852">
        <v>2.7000000000000003E-2</v>
      </c>
      <c r="F18" s="158">
        <v>2.5000000000000001E-2</v>
      </c>
    </row>
    <row r="19" spans="2:6" x14ac:dyDescent="0.2">
      <c r="B19" s="910" t="s">
        <v>652</v>
      </c>
      <c r="C19" s="850">
        <v>1.8000000000000002E-2</v>
      </c>
      <c r="D19" s="460">
        <v>1.4999999999999999E-2</v>
      </c>
      <c r="E19" s="852">
        <v>2.2000000000000002E-2</v>
      </c>
      <c r="F19" s="158">
        <v>2.2000000000000002E-2</v>
      </c>
    </row>
    <row r="20" spans="2:6" x14ac:dyDescent="0.2">
      <c r="B20" s="910" t="s">
        <v>653</v>
      </c>
      <c r="C20" s="850">
        <v>1.3999999999999999E-2</v>
      </c>
      <c r="D20" s="460">
        <v>1.2E-2</v>
      </c>
      <c r="E20" s="852">
        <v>2.1000000000000001E-2</v>
      </c>
      <c r="F20" s="158">
        <v>1.8000000000000002E-2</v>
      </c>
    </row>
    <row r="21" spans="2:6" x14ac:dyDescent="0.2">
      <c r="B21" s="910" t="s">
        <v>654</v>
      </c>
      <c r="C21" s="850">
        <v>0.01</v>
      </c>
      <c r="D21" s="460">
        <v>9.0000000000000011E-3</v>
      </c>
      <c r="E21" s="852">
        <v>1.7000000000000001E-2</v>
      </c>
      <c r="F21" s="158">
        <v>1.6E-2</v>
      </c>
    </row>
    <row r="22" spans="2:6" x14ac:dyDescent="0.2">
      <c r="B22" s="910" t="s">
        <v>655</v>
      </c>
      <c r="C22" s="850">
        <v>8.0000000000000002E-3</v>
      </c>
      <c r="D22" s="460">
        <v>6.9999999999999993E-3</v>
      </c>
      <c r="E22" s="852">
        <v>1.4999999999999999E-2</v>
      </c>
      <c r="F22" s="158">
        <v>1.3000000000000001E-2</v>
      </c>
    </row>
    <row r="23" spans="2:6" x14ac:dyDescent="0.2">
      <c r="B23" s="910" t="s">
        <v>656</v>
      </c>
      <c r="C23" s="850">
        <v>6.9999999999999993E-3</v>
      </c>
      <c r="D23" s="460">
        <v>6.0000000000000001E-3</v>
      </c>
      <c r="E23" s="852">
        <v>1.3000000000000001E-2</v>
      </c>
      <c r="F23" s="158">
        <v>1.1000000000000001E-2</v>
      </c>
    </row>
    <row r="24" spans="2:6" x14ac:dyDescent="0.2">
      <c r="B24" s="910" t="s">
        <v>657</v>
      </c>
      <c r="C24" s="850">
        <v>6.0000000000000001E-3</v>
      </c>
      <c r="D24" s="460">
        <v>5.0000000000000001E-3</v>
      </c>
      <c r="E24" s="852">
        <v>1.1000000000000001E-2</v>
      </c>
      <c r="F24" s="158">
        <v>9.0000000000000011E-3</v>
      </c>
    </row>
    <row r="25" spans="2:6" x14ac:dyDescent="0.2">
      <c r="B25" s="910" t="s">
        <v>658</v>
      </c>
      <c r="C25" s="850">
        <v>4.0000000000000001E-3</v>
      </c>
      <c r="D25" s="460">
        <v>3.0000000000000001E-3</v>
      </c>
      <c r="E25" s="852">
        <v>0.01</v>
      </c>
      <c r="F25" s="158">
        <v>8.0000000000000002E-3</v>
      </c>
    </row>
    <row r="26" spans="2:6" x14ac:dyDescent="0.2">
      <c r="B26" s="910" t="s">
        <v>659</v>
      </c>
      <c r="C26" s="850">
        <v>3.0000000000000001E-3</v>
      </c>
      <c r="D26" s="460">
        <v>3.0000000000000001E-3</v>
      </c>
      <c r="E26" s="852">
        <v>8.0000000000000002E-3</v>
      </c>
      <c r="F26" s="158">
        <v>6.0000000000000001E-3</v>
      </c>
    </row>
    <row r="27" spans="2:6" x14ac:dyDescent="0.2">
      <c r="B27" s="910" t="s">
        <v>660</v>
      </c>
      <c r="C27" s="850">
        <v>3.0000000000000001E-3</v>
      </c>
      <c r="D27" s="460">
        <v>2E-3</v>
      </c>
      <c r="E27" s="852">
        <v>8.0000000000000002E-3</v>
      </c>
      <c r="F27" s="158">
        <v>6.0000000000000001E-3</v>
      </c>
    </row>
    <row r="28" spans="2:6" x14ac:dyDescent="0.2">
      <c r="B28" s="910" t="s">
        <v>661</v>
      </c>
      <c r="C28" s="850">
        <v>2E-3</v>
      </c>
      <c r="D28" s="460">
        <v>2E-3</v>
      </c>
      <c r="E28" s="852">
        <v>6.9999999999999993E-3</v>
      </c>
      <c r="F28" s="158">
        <v>5.0000000000000001E-3</v>
      </c>
    </row>
    <row r="29" spans="2:6" x14ac:dyDescent="0.2">
      <c r="B29" s="910" t="s">
        <v>662</v>
      </c>
      <c r="C29" s="850">
        <v>2E-3</v>
      </c>
      <c r="D29" s="460">
        <v>1E-3</v>
      </c>
      <c r="E29" s="852">
        <v>6.0000000000000001E-3</v>
      </c>
      <c r="F29" s="158">
        <v>4.0000000000000001E-3</v>
      </c>
    </row>
    <row r="30" spans="2:6" x14ac:dyDescent="0.2">
      <c r="B30" s="910" t="s">
        <v>663</v>
      </c>
      <c r="C30" s="850">
        <v>2E-3</v>
      </c>
      <c r="D30" s="460">
        <v>1E-3</v>
      </c>
      <c r="E30" s="852">
        <v>5.0000000000000001E-3</v>
      </c>
      <c r="F30" s="158">
        <v>4.0000000000000001E-3</v>
      </c>
    </row>
    <row r="31" spans="2:6" x14ac:dyDescent="0.2">
      <c r="B31" s="910" t="s">
        <v>664</v>
      </c>
      <c r="C31" s="850">
        <v>1E-3</v>
      </c>
      <c r="D31" s="460">
        <v>1E-3</v>
      </c>
      <c r="E31" s="852">
        <v>5.0000000000000001E-3</v>
      </c>
      <c r="F31" s="158">
        <v>3.0000000000000001E-3</v>
      </c>
    </row>
    <row r="32" spans="2:6" x14ac:dyDescent="0.2">
      <c r="B32" s="910" t="s">
        <v>665</v>
      </c>
      <c r="C32" s="850">
        <v>1E-3</v>
      </c>
      <c r="D32" s="460">
        <v>1E-3</v>
      </c>
      <c r="E32" s="852">
        <v>5.0000000000000001E-3</v>
      </c>
      <c r="F32" s="158">
        <v>3.0000000000000001E-3</v>
      </c>
    </row>
    <row r="33" spans="2:6" x14ac:dyDescent="0.2">
      <c r="B33" s="910" t="s">
        <v>666</v>
      </c>
      <c r="C33" s="850">
        <v>1E-3</v>
      </c>
      <c r="D33" s="460">
        <v>1E-3</v>
      </c>
      <c r="E33" s="852">
        <v>4.0000000000000001E-3</v>
      </c>
      <c r="F33" s="158">
        <v>3.0000000000000001E-3</v>
      </c>
    </row>
    <row r="34" spans="2:6" x14ac:dyDescent="0.2">
      <c r="B34" s="910" t="s">
        <v>667</v>
      </c>
      <c r="C34" s="850">
        <v>1E-3</v>
      </c>
      <c r="D34" s="460">
        <v>1E-3</v>
      </c>
      <c r="E34" s="852">
        <v>4.0000000000000001E-3</v>
      </c>
      <c r="F34" s="158">
        <v>3.0000000000000001E-3</v>
      </c>
    </row>
    <row r="35" spans="2:6" x14ac:dyDescent="0.2">
      <c r="B35" s="910" t="s">
        <v>668</v>
      </c>
      <c r="C35" s="850">
        <v>1E-3</v>
      </c>
      <c r="D35" s="460">
        <v>0</v>
      </c>
      <c r="E35" s="852">
        <v>4.0000000000000001E-3</v>
      </c>
      <c r="F35" s="158">
        <v>2E-3</v>
      </c>
    </row>
    <row r="36" spans="2:6" x14ac:dyDescent="0.2">
      <c r="B36" s="910" t="s">
        <v>669</v>
      </c>
      <c r="C36" s="850">
        <v>1E-3</v>
      </c>
      <c r="D36" s="460">
        <v>0</v>
      </c>
      <c r="E36" s="852">
        <v>3.0000000000000001E-3</v>
      </c>
      <c r="F36" s="158">
        <v>2E-3</v>
      </c>
    </row>
    <row r="37" spans="2:6" ht="13.5" thickBot="1" x14ac:dyDescent="0.25">
      <c r="B37" s="911" t="s">
        <v>670</v>
      </c>
      <c r="C37" s="851">
        <v>2E-3</v>
      </c>
      <c r="D37" s="457">
        <v>1E-3</v>
      </c>
      <c r="E37" s="853">
        <v>2.7999999999999997E-2</v>
      </c>
      <c r="F37" s="835">
        <v>1.3999999999999999E-2</v>
      </c>
    </row>
    <row r="38" spans="2:6" x14ac:dyDescent="0.2">
      <c r="B38" s="3" t="s">
        <v>480</v>
      </c>
    </row>
    <row r="39" spans="2:6" s="704" customFormat="1" x14ac:dyDescent="0.2">
      <c r="B39" s="897" t="s">
        <v>639</v>
      </c>
    </row>
    <row r="62" spans="2:2" ht="13.5" thickBot="1" x14ac:dyDescent="0.25"/>
    <row r="63" spans="2:2" x14ac:dyDescent="0.2">
      <c r="B63" s="846" t="s">
        <v>477</v>
      </c>
    </row>
    <row r="64" spans="2:2" x14ac:dyDescent="0.2">
      <c r="B64" s="470" t="s">
        <v>521</v>
      </c>
    </row>
    <row r="65" spans="2:2" x14ac:dyDescent="0.2">
      <c r="B65" s="470" t="s">
        <v>522</v>
      </c>
    </row>
    <row r="66" spans="2:2" x14ac:dyDescent="0.2">
      <c r="B66" s="470" t="s">
        <v>523</v>
      </c>
    </row>
    <row r="67" spans="2:2" x14ac:dyDescent="0.2">
      <c r="B67" s="470" t="s">
        <v>524</v>
      </c>
    </row>
    <row r="68" spans="2:2" x14ac:dyDescent="0.2">
      <c r="B68" s="470" t="s">
        <v>525</v>
      </c>
    </row>
    <row r="69" spans="2:2" x14ac:dyDescent="0.2">
      <c r="B69" s="470" t="s">
        <v>526</v>
      </c>
    </row>
    <row r="70" spans="2:2" x14ac:dyDescent="0.2">
      <c r="B70" s="470" t="s">
        <v>527</v>
      </c>
    </row>
    <row r="71" spans="2:2" x14ac:dyDescent="0.2">
      <c r="B71" s="470" t="s">
        <v>528</v>
      </c>
    </row>
    <row r="72" spans="2:2" x14ac:dyDescent="0.2">
      <c r="B72" s="470" t="s">
        <v>529</v>
      </c>
    </row>
    <row r="73" spans="2:2" x14ac:dyDescent="0.2">
      <c r="B73" s="470" t="s">
        <v>530</v>
      </c>
    </row>
    <row r="74" spans="2:2" x14ac:dyDescent="0.2">
      <c r="B74" s="470" t="s">
        <v>531</v>
      </c>
    </row>
    <row r="75" spans="2:2" x14ac:dyDescent="0.2">
      <c r="B75" s="470" t="s">
        <v>532</v>
      </c>
    </row>
    <row r="76" spans="2:2" x14ac:dyDescent="0.2">
      <c r="B76" s="470" t="s">
        <v>533</v>
      </c>
    </row>
    <row r="77" spans="2:2" x14ac:dyDescent="0.2">
      <c r="B77" s="470" t="s">
        <v>534</v>
      </c>
    </row>
    <row r="78" spans="2:2" x14ac:dyDescent="0.2">
      <c r="B78" s="470" t="s">
        <v>535</v>
      </c>
    </row>
    <row r="79" spans="2:2" x14ac:dyDescent="0.2">
      <c r="B79" s="470" t="s">
        <v>536</v>
      </c>
    </row>
    <row r="80" spans="2:2" x14ac:dyDescent="0.2">
      <c r="B80" s="470" t="s">
        <v>540</v>
      </c>
    </row>
    <row r="81" spans="2:2" x14ac:dyDescent="0.2">
      <c r="B81" s="470" t="s">
        <v>537</v>
      </c>
    </row>
    <row r="82" spans="2:2" x14ac:dyDescent="0.2">
      <c r="B82" s="470" t="s">
        <v>538</v>
      </c>
    </row>
    <row r="83" spans="2:2" x14ac:dyDescent="0.2">
      <c r="B83" s="470" t="s">
        <v>539</v>
      </c>
    </row>
  </sheetData>
  <mergeCells count="3">
    <mergeCell ref="C5:D5"/>
    <mergeCell ref="E5:F5"/>
    <mergeCell ref="B5:B6"/>
  </mergeCells>
  <hyperlinks>
    <hyperlink ref="A2" location="index!A1" display="index" xr:uid="{0A0F489A-EE31-4B2B-9F28-A93AFD3DB542}"/>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EA099-8BB1-4609-83A2-FC945DB8AAB9}">
  <sheetPr>
    <tabColor rgb="FF92D050"/>
  </sheetPr>
  <dimension ref="A1:L83"/>
  <sheetViews>
    <sheetView workbookViewId="0">
      <selection activeCell="I21" sqref="I21"/>
    </sheetView>
  </sheetViews>
  <sheetFormatPr defaultColWidth="9.140625" defaultRowHeight="12.75" x14ac:dyDescent="0.2"/>
  <cols>
    <col min="1" max="1" width="9.140625" style="3"/>
    <col min="2" max="2" width="21.42578125" style="3" customWidth="1"/>
    <col min="3" max="3" width="6.7109375" style="3" bestFit="1" customWidth="1"/>
    <col min="4" max="4" width="10.42578125" style="3" bestFit="1" customWidth="1"/>
    <col min="5" max="5" width="6.28515625" style="3" bestFit="1" customWidth="1"/>
    <col min="6" max="6" width="7.28515625" style="3" bestFit="1" customWidth="1"/>
    <col min="7" max="7" width="7.7109375" style="3" bestFit="1" customWidth="1"/>
    <col min="8" max="8" width="6.7109375" style="3" bestFit="1" customWidth="1"/>
    <col min="9" max="9" width="10.42578125" style="3" bestFit="1" customWidth="1"/>
    <col min="10" max="10" width="6.28515625" style="3" bestFit="1" customWidth="1"/>
    <col min="11" max="11" width="7.28515625" style="3" bestFit="1" customWidth="1"/>
    <col min="12" max="12" width="7.42578125" style="3" bestFit="1" customWidth="1"/>
    <col min="13" max="16384" width="9.140625" style="3"/>
  </cols>
  <sheetData>
    <row r="1" spans="1:12" x14ac:dyDescent="0.2">
      <c r="A1" s="154" t="s">
        <v>144</v>
      </c>
    </row>
    <row r="2" spans="1:12" ht="15" x14ac:dyDescent="0.25">
      <c r="A2" s="372" t="s">
        <v>139</v>
      </c>
    </row>
    <row r="3" spans="1:12" x14ac:dyDescent="0.2">
      <c r="A3" s="2"/>
      <c r="B3" s="926" t="s">
        <v>638</v>
      </c>
      <c r="C3" s="704"/>
      <c r="D3" s="704"/>
      <c r="E3" s="704"/>
      <c r="F3" s="704"/>
      <c r="G3" s="704"/>
    </row>
    <row r="4" spans="1:12" ht="13.5" thickBot="1" x14ac:dyDescent="0.25"/>
    <row r="5" spans="1:12" ht="14.45" customHeight="1" x14ac:dyDescent="0.2">
      <c r="B5" s="982" t="s">
        <v>566</v>
      </c>
      <c r="C5" s="982" t="s">
        <v>637</v>
      </c>
      <c r="D5" s="983"/>
      <c r="E5" s="983"/>
      <c r="F5" s="983"/>
      <c r="G5" s="984"/>
      <c r="H5" s="982" t="s">
        <v>428</v>
      </c>
      <c r="I5" s="983"/>
      <c r="J5" s="983"/>
      <c r="K5" s="983"/>
      <c r="L5" s="984"/>
    </row>
    <row r="6" spans="1:12" x14ac:dyDescent="0.2">
      <c r="B6" s="998"/>
      <c r="C6" s="847" t="s">
        <v>567</v>
      </c>
      <c r="D6" s="848" t="s">
        <v>568</v>
      </c>
      <c r="E6" s="848" t="s">
        <v>569</v>
      </c>
      <c r="F6" s="848" t="s">
        <v>570</v>
      </c>
      <c r="G6" s="849" t="s">
        <v>571</v>
      </c>
      <c r="H6" s="715" t="s">
        <v>567</v>
      </c>
      <c r="I6" s="848" t="s">
        <v>568</v>
      </c>
      <c r="J6" s="854" t="s">
        <v>569</v>
      </c>
      <c r="K6" s="854" t="s">
        <v>570</v>
      </c>
      <c r="L6" s="855" t="s">
        <v>571</v>
      </c>
    </row>
    <row r="7" spans="1:12" x14ac:dyDescent="0.2">
      <c r="B7" s="910" t="s">
        <v>640</v>
      </c>
      <c r="C7" s="850">
        <v>0.11463157412077582</v>
      </c>
      <c r="D7" s="461">
        <v>0.15340270253695035</v>
      </c>
      <c r="E7" s="461">
        <v>0.21133753241941464</v>
      </c>
      <c r="F7" s="461">
        <v>0.1346858269935193</v>
      </c>
      <c r="G7" s="460">
        <v>0.1736010086315585</v>
      </c>
      <c r="H7" s="852">
        <v>7.3915116833571756E-2</v>
      </c>
      <c r="I7" s="156">
        <v>9.214882990066782E-2</v>
      </c>
      <c r="J7" s="156">
        <v>0.11978193146417446</v>
      </c>
      <c r="K7" s="156">
        <v>0.10567514677103718</v>
      </c>
      <c r="L7" s="158">
        <v>0.10779436152570483</v>
      </c>
    </row>
    <row r="8" spans="1:12" x14ac:dyDescent="0.2">
      <c r="B8" s="910" t="s">
        <v>641</v>
      </c>
      <c r="C8" s="850">
        <v>0.12426062634692099</v>
      </c>
      <c r="D8" s="461">
        <v>0.14231248850093015</v>
      </c>
      <c r="E8" s="461">
        <v>0.18784735087069288</v>
      </c>
      <c r="F8" s="461">
        <v>0.13440405748098055</v>
      </c>
      <c r="G8" s="460">
        <v>0.1626903307147706</v>
      </c>
      <c r="H8" s="852">
        <v>9.2513113972341424E-2</v>
      </c>
      <c r="I8" s="156">
        <v>0.11470901846343791</v>
      </c>
      <c r="J8" s="156">
        <v>0.13613707165109035</v>
      </c>
      <c r="K8" s="156">
        <v>0.11839530332681017</v>
      </c>
      <c r="L8" s="158">
        <v>0.12603648424543951</v>
      </c>
    </row>
    <row r="9" spans="1:12" x14ac:dyDescent="0.2">
      <c r="B9" s="910" t="s">
        <v>642</v>
      </c>
      <c r="C9" s="850">
        <v>0.11389793204640286</v>
      </c>
      <c r="D9" s="461">
        <v>0.11703497761514402</v>
      </c>
      <c r="E9" s="461">
        <v>0.13419785105594667</v>
      </c>
      <c r="F9" s="461">
        <v>0.10763595378979994</v>
      </c>
      <c r="G9" s="460">
        <v>0.12617592861992044</v>
      </c>
      <c r="H9" s="852">
        <v>9.9030360832935913E-2</v>
      </c>
      <c r="I9" s="156">
        <v>0.11016330882765588</v>
      </c>
      <c r="J9" s="156">
        <v>0.12647975077881621</v>
      </c>
      <c r="K9" s="156">
        <v>0.11448140900195694</v>
      </c>
      <c r="L9" s="158">
        <v>0.12868988391376454</v>
      </c>
    </row>
    <row r="10" spans="1:12" x14ac:dyDescent="0.2">
      <c r="B10" s="910" t="s">
        <v>643</v>
      </c>
      <c r="C10" s="850">
        <v>0.11747443715897107</v>
      </c>
      <c r="D10" s="461">
        <v>9.9668826788233134E-2</v>
      </c>
      <c r="E10" s="461">
        <v>0.1045572434234902</v>
      </c>
      <c r="F10" s="461">
        <v>0.10791772330233869</v>
      </c>
      <c r="G10" s="460">
        <v>0.10420909708078747</v>
      </c>
      <c r="H10" s="852">
        <v>8.7585439516769975E-2</v>
      </c>
      <c r="I10" s="156">
        <v>9.8153656209663848E-2</v>
      </c>
      <c r="J10" s="156">
        <v>0.10514018691588785</v>
      </c>
      <c r="K10" s="156">
        <v>9.5890410958904104E-2</v>
      </c>
      <c r="L10" s="158">
        <v>0.10729684908789389</v>
      </c>
    </row>
    <row r="11" spans="1:12" x14ac:dyDescent="0.2">
      <c r="B11" s="910" t="s">
        <v>644</v>
      </c>
      <c r="C11" s="850">
        <v>9.9500206336833416E-2</v>
      </c>
      <c r="D11" s="461">
        <v>8.2721753173743279E-2</v>
      </c>
      <c r="E11" s="461">
        <v>7.8942818327775735E-2</v>
      </c>
      <c r="F11" s="461">
        <v>9.6646942800788949E-2</v>
      </c>
      <c r="G11" s="460">
        <v>8.5588206769469488E-2</v>
      </c>
      <c r="H11" s="852">
        <v>7.9478620251152432E-2</v>
      </c>
      <c r="I11" s="156">
        <v>8.5077726022784669E-2</v>
      </c>
      <c r="J11" s="156">
        <v>8.520249221183801E-2</v>
      </c>
      <c r="K11" s="156">
        <v>8.3170254403131111E-2</v>
      </c>
      <c r="L11" s="158">
        <v>8.6235489220563857E-2</v>
      </c>
    </row>
    <row r="12" spans="1:12" x14ac:dyDescent="0.2">
      <c r="B12" s="910" t="s">
        <v>645</v>
      </c>
      <c r="C12" s="850">
        <v>8.5790270071988625E-2</v>
      </c>
      <c r="D12" s="461">
        <v>7.0946705644254551E-2</v>
      </c>
      <c r="E12" s="461">
        <v>6.177596640731136E-2</v>
      </c>
      <c r="F12" s="461">
        <v>7.5795998872921946E-2</v>
      </c>
      <c r="G12" s="460">
        <v>6.8470565415575585E-2</v>
      </c>
      <c r="H12" s="852">
        <v>7.1689715466539489E-2</v>
      </c>
      <c r="I12" s="156">
        <v>7.5088388798473543E-2</v>
      </c>
      <c r="J12" s="156">
        <v>7.6168224299065418E-2</v>
      </c>
      <c r="K12" s="156">
        <v>7.4363992172211346E-2</v>
      </c>
      <c r="L12" s="158">
        <v>7.2636815920398029E-2</v>
      </c>
    </row>
    <row r="13" spans="1:12" x14ac:dyDescent="0.2">
      <c r="B13" s="910" t="s">
        <v>646</v>
      </c>
      <c r="C13" s="850">
        <v>7.01545233619148E-2</v>
      </c>
      <c r="D13" s="461">
        <v>6.0173354866406362E-2</v>
      </c>
      <c r="E13" s="461">
        <v>4.8610596517228613E-2</v>
      </c>
      <c r="F13" s="461">
        <v>6.3679909833755988E-2</v>
      </c>
      <c r="G13" s="460">
        <v>5.537775191543011E-2</v>
      </c>
      <c r="H13" s="852">
        <v>6.5013511365442686E-2</v>
      </c>
      <c r="I13" s="156">
        <v>6.2966496436388131E-2</v>
      </c>
      <c r="J13" s="156">
        <v>5.7788161993769467E-2</v>
      </c>
      <c r="K13" s="156">
        <v>7.0450097847358117E-2</v>
      </c>
      <c r="L13" s="158">
        <v>5.6716417910447778E-2</v>
      </c>
    </row>
    <row r="14" spans="1:12" x14ac:dyDescent="0.2">
      <c r="B14" s="910" t="s">
        <v>647</v>
      </c>
      <c r="C14" s="850">
        <v>5.6765555504608191E-2</v>
      </c>
      <c r="D14" s="461">
        <v>5.1669153872886724E-2</v>
      </c>
      <c r="E14" s="461">
        <v>3.7767074225021617E-2</v>
      </c>
      <c r="F14" s="461">
        <v>5.3254437869822487E-2</v>
      </c>
      <c r="G14" s="460">
        <v>4.446707399864222E-2</v>
      </c>
      <c r="H14" s="852">
        <v>5.5317119694802082E-2</v>
      </c>
      <c r="I14" s="156">
        <v>5.6400471406925196E-2</v>
      </c>
      <c r="J14" s="156">
        <v>4.8909657320872275E-2</v>
      </c>
      <c r="K14" s="156">
        <v>5.7729941291585124E-2</v>
      </c>
      <c r="L14" s="158">
        <v>4.6434494195688229E-2</v>
      </c>
    </row>
    <row r="15" spans="1:12" x14ac:dyDescent="0.2">
      <c r="B15" s="910" t="s">
        <v>648</v>
      </c>
      <c r="C15" s="850">
        <v>4.4660461277454259E-2</v>
      </c>
      <c r="D15" s="461">
        <v>4.5229674755197583E-2</v>
      </c>
      <c r="E15" s="461">
        <v>2.9640607632456469E-2</v>
      </c>
      <c r="F15" s="461">
        <v>4.5646661031276417E-2</v>
      </c>
      <c r="G15" s="460">
        <v>3.6756861604112109E-2</v>
      </c>
      <c r="H15" s="852">
        <v>4.7687172150691452E-2</v>
      </c>
      <c r="I15" s="156">
        <v>4.7926370727874743E-2</v>
      </c>
      <c r="J15" s="156">
        <v>3.925233644859813E-2</v>
      </c>
      <c r="K15" s="156">
        <v>4.5988258317025438E-2</v>
      </c>
      <c r="L15" s="158">
        <v>3.9800995024875628E-2</v>
      </c>
    </row>
    <row r="16" spans="1:12" x14ac:dyDescent="0.2">
      <c r="B16" s="910" t="s">
        <v>649</v>
      </c>
      <c r="C16" s="850">
        <v>3.4068503828694578E-2</v>
      </c>
      <c r="D16" s="461">
        <v>3.6398389108081033E-2</v>
      </c>
      <c r="E16" s="461">
        <v>2.3465481042361371E-2</v>
      </c>
      <c r="F16" s="461">
        <v>3.6911806142575374E-2</v>
      </c>
      <c r="G16" s="460">
        <v>2.7882843565124618E-2</v>
      </c>
      <c r="H16" s="852">
        <v>4.0057224606580823E-2</v>
      </c>
      <c r="I16" s="156">
        <v>3.9620629664964366E-2</v>
      </c>
      <c r="J16" s="156">
        <v>3.3177570093457946E-2</v>
      </c>
      <c r="K16" s="156">
        <v>4.0117416829745595E-2</v>
      </c>
      <c r="L16" s="158">
        <v>3.2006633499170822E-2</v>
      </c>
    </row>
    <row r="17" spans="2:12" x14ac:dyDescent="0.2">
      <c r="B17" s="910" t="s">
        <v>650</v>
      </c>
      <c r="C17" s="850">
        <v>2.8107661974414232E-2</v>
      </c>
      <c r="D17" s="461">
        <v>2.8057730441359854E-2</v>
      </c>
      <c r="E17" s="461">
        <v>1.768556255403236E-2</v>
      </c>
      <c r="F17" s="461">
        <v>3.071287686672302E-2</v>
      </c>
      <c r="G17" s="460">
        <v>2.429444282804771E-2</v>
      </c>
      <c r="H17" s="852">
        <v>3.401684946749324E-2</v>
      </c>
      <c r="I17" s="156">
        <v>3.1258768730007297E-2</v>
      </c>
      <c r="J17" s="156">
        <v>2.6635514018691589E-2</v>
      </c>
      <c r="K17" s="156">
        <v>3.4246575342465752E-2</v>
      </c>
      <c r="L17" s="158">
        <v>2.5373134328358214E-2</v>
      </c>
    </row>
    <row r="18" spans="2:12" x14ac:dyDescent="0.2">
      <c r="B18" s="910" t="s">
        <v>651</v>
      </c>
      <c r="C18" s="850">
        <v>2.205511486083727E-2</v>
      </c>
      <c r="D18" s="461">
        <v>2.2681276447860662E-2</v>
      </c>
      <c r="E18" s="461">
        <v>1.3931085587254541E-2</v>
      </c>
      <c r="F18" s="461">
        <v>2.3668639053254437E-2</v>
      </c>
      <c r="G18" s="460">
        <v>1.823295509649888E-2</v>
      </c>
      <c r="H18" s="852">
        <v>2.7817517087903348E-2</v>
      </c>
      <c r="I18" s="156">
        <v>2.7779336663112407E-2</v>
      </c>
      <c r="J18" s="156">
        <v>2.2118380062305296E-2</v>
      </c>
      <c r="K18" s="156">
        <v>2.9354207436399216E-2</v>
      </c>
      <c r="L18" s="158">
        <v>2.2388059701492539E-2</v>
      </c>
    </row>
    <row r="19" spans="2:12" x14ac:dyDescent="0.2">
      <c r="B19" s="910" t="s">
        <v>652</v>
      </c>
      <c r="C19" s="850">
        <v>1.7744967673896099E-2</v>
      </c>
      <c r="D19" s="461">
        <v>1.9338880143917249E-2</v>
      </c>
      <c r="E19" s="461">
        <v>1.0250710139557863E-2</v>
      </c>
      <c r="F19" s="461">
        <v>1.9723865877712032E-2</v>
      </c>
      <c r="G19" s="460">
        <v>1.5856851905731738E-2</v>
      </c>
      <c r="H19" s="852">
        <v>2.527420123986647E-2</v>
      </c>
      <c r="I19" s="156">
        <v>2.205510971434985E-2</v>
      </c>
      <c r="J19" s="156">
        <v>1.8224299065420561E-2</v>
      </c>
      <c r="K19" s="156">
        <v>2.5440313111545987E-2</v>
      </c>
      <c r="L19" s="158">
        <v>2.039800995024876E-2</v>
      </c>
    </row>
    <row r="20" spans="2:12" x14ac:dyDescent="0.2">
      <c r="B20" s="910" t="s">
        <v>653</v>
      </c>
      <c r="C20" s="850">
        <v>1.4810399376404236E-2</v>
      </c>
      <c r="D20" s="461">
        <v>1.517877220598156E-2</v>
      </c>
      <c r="E20" s="461">
        <v>8.6451772261331369E-3</v>
      </c>
      <c r="F20" s="461">
        <v>1.4088475626937165E-2</v>
      </c>
      <c r="G20" s="460">
        <v>1.1298613131607019E-2</v>
      </c>
      <c r="H20" s="852">
        <v>2.3684628834843419E-2</v>
      </c>
      <c r="I20" s="156">
        <v>1.9361355856108649E-2</v>
      </c>
      <c r="J20" s="156">
        <v>1.5732087227414329E-2</v>
      </c>
      <c r="K20" s="156">
        <v>1.7612524461839529E-2</v>
      </c>
      <c r="L20" s="158">
        <v>1.5588723051409622E-2</v>
      </c>
    </row>
    <row r="21" spans="2:12" x14ac:dyDescent="0.2">
      <c r="B21" s="910" t="s">
        <v>654</v>
      </c>
      <c r="C21" s="850">
        <v>1.0912925856297859E-2</v>
      </c>
      <c r="D21" s="461">
        <v>1.1294641944518265E-2</v>
      </c>
      <c r="E21" s="461">
        <v>6.2986291218969995E-3</v>
      </c>
      <c r="F21" s="461">
        <v>1.0707241476472246E-2</v>
      </c>
      <c r="G21" s="460">
        <v>9.2134613519542219E-3</v>
      </c>
      <c r="H21" s="852">
        <v>2.1618184708313459E-2</v>
      </c>
      <c r="I21" s="156">
        <v>1.5489084684886918E-2</v>
      </c>
      <c r="J21" s="156">
        <v>1.2461059190031152E-2</v>
      </c>
      <c r="K21" s="156">
        <v>1.3698630136986301E-2</v>
      </c>
      <c r="L21" s="158">
        <v>1.359867330016584E-2</v>
      </c>
    </row>
    <row r="22" spans="2:12" x14ac:dyDescent="0.2">
      <c r="B22" s="910" t="s">
        <v>655</v>
      </c>
      <c r="C22" s="850">
        <v>8.345178595992481E-3</v>
      </c>
      <c r="D22" s="461">
        <v>8.6268577386184753E-3</v>
      </c>
      <c r="E22" s="461">
        <v>4.7671977275534159E-3</v>
      </c>
      <c r="F22" s="461">
        <v>8.7348548887010418E-3</v>
      </c>
      <c r="G22" s="460">
        <v>7.661720492677721E-3</v>
      </c>
      <c r="H22" s="852">
        <v>1.669051025274201E-2</v>
      </c>
      <c r="I22" s="156">
        <v>1.3805488523486167E-2</v>
      </c>
      <c r="J22" s="156">
        <v>1.059190031152648E-2</v>
      </c>
      <c r="K22" s="156">
        <v>1.3698630136986301E-2</v>
      </c>
      <c r="L22" s="158">
        <v>1.2603648424543951E-2</v>
      </c>
    </row>
    <row r="23" spans="2:12" x14ac:dyDescent="0.2">
      <c r="B23" s="910" t="s">
        <v>656</v>
      </c>
      <c r="C23" s="850">
        <v>6.5110734100600667E-3</v>
      </c>
      <c r="D23" s="461">
        <v>7.1958623791319992E-3</v>
      </c>
      <c r="E23" s="461">
        <v>3.9520810176608629E-3</v>
      </c>
      <c r="F23" s="461">
        <v>7.326007326007326E-3</v>
      </c>
      <c r="G23" s="460">
        <v>5.4310930074677518E-3</v>
      </c>
      <c r="H23" s="852">
        <v>1.669051025274201E-2</v>
      </c>
      <c r="I23" s="156">
        <v>1.0887255177058196E-2</v>
      </c>
      <c r="J23" s="156">
        <v>8.7227414330218068E-3</v>
      </c>
      <c r="K23" s="156">
        <v>9.7847358121330719E-3</v>
      </c>
      <c r="L23" s="158">
        <v>1.0779436152570482E-2</v>
      </c>
    </row>
    <row r="24" spans="2:12" x14ac:dyDescent="0.2">
      <c r="B24" s="910" t="s">
        <v>657</v>
      </c>
      <c r="C24" s="850">
        <v>5.3189050392039982E-3</v>
      </c>
      <c r="D24" s="461">
        <v>5.713760042521005E-3</v>
      </c>
      <c r="E24" s="461">
        <v>3.5815734222551568E-3</v>
      </c>
      <c r="F24" s="461">
        <v>6.1989292758523528E-3</v>
      </c>
      <c r="G24" s="460">
        <v>4.9461739889438451E-3</v>
      </c>
      <c r="H24" s="852">
        <v>1.4147194404705131E-2</v>
      </c>
      <c r="I24" s="156">
        <v>8.9230596554239865E-3</v>
      </c>
      <c r="J24" s="156">
        <v>7.4766355140186919E-3</v>
      </c>
      <c r="K24" s="156">
        <v>6.8493150684931503E-3</v>
      </c>
      <c r="L24" s="158">
        <v>8.126036484245442E-3</v>
      </c>
    </row>
    <row r="25" spans="2:12" x14ac:dyDescent="0.2">
      <c r="B25" s="910" t="s">
        <v>658</v>
      </c>
      <c r="C25" s="850">
        <v>4.4018524462377919E-3</v>
      </c>
      <c r="D25" s="461">
        <v>4.4769711961076923E-3</v>
      </c>
      <c r="E25" s="461">
        <v>2.4206496233172784E-3</v>
      </c>
      <c r="F25" s="461">
        <v>3.9447731755424065E-3</v>
      </c>
      <c r="G25" s="460">
        <v>3.3459412278149542E-3</v>
      </c>
      <c r="H25" s="852">
        <v>1.1603878556668255E-2</v>
      </c>
      <c r="I25" s="156">
        <v>8.5302205510971434E-3</v>
      </c>
      <c r="J25" s="156">
        <v>5.7632398753894084E-3</v>
      </c>
      <c r="K25" s="156">
        <v>7.8277886497064575E-3</v>
      </c>
      <c r="L25" s="158">
        <v>7.7943615257048109E-3</v>
      </c>
    </row>
    <row r="26" spans="2:12" x14ac:dyDescent="0.2">
      <c r="B26" s="910" t="s">
        <v>659</v>
      </c>
      <c r="C26" s="850">
        <v>3.7140630015131369E-3</v>
      </c>
      <c r="D26" s="461">
        <v>3.4854958398920621E-3</v>
      </c>
      <c r="E26" s="461">
        <v>1.8278374706681489E-3</v>
      </c>
      <c r="F26" s="461">
        <v>3.0994646379261764E-3</v>
      </c>
      <c r="G26" s="460">
        <v>2.5215788963243134E-3</v>
      </c>
      <c r="H26" s="852">
        <v>8.7426482276267668E-3</v>
      </c>
      <c r="I26" s="156">
        <v>5.8364666928559404E-3</v>
      </c>
      <c r="J26" s="156">
        <v>5.1401869158878505E-3</v>
      </c>
      <c r="K26" s="156">
        <v>6.8493150684931503E-3</v>
      </c>
      <c r="L26" s="158">
        <v>6.6334991708126055E-3</v>
      </c>
    </row>
    <row r="27" spans="2:12" x14ac:dyDescent="0.2">
      <c r="B27" s="910" t="s">
        <v>660</v>
      </c>
      <c r="C27" s="850">
        <v>2.7511577788986198E-3</v>
      </c>
      <c r="D27" s="461">
        <v>2.6268986242001758E-3</v>
      </c>
      <c r="E27" s="461">
        <v>1.6302334197851058E-3</v>
      </c>
      <c r="F27" s="461">
        <v>2.8176951253874329E-3</v>
      </c>
      <c r="G27" s="460">
        <v>1.9881679759480163E-3</v>
      </c>
      <c r="H27" s="852">
        <v>1.0173263392147511E-2</v>
      </c>
      <c r="I27" s="156">
        <v>6.1170660530893992E-3</v>
      </c>
      <c r="J27" s="156">
        <v>4.828660436137072E-3</v>
      </c>
      <c r="K27" s="156">
        <v>3.9138943248532287E-3</v>
      </c>
      <c r="L27" s="158">
        <v>6.6334991708126055E-3</v>
      </c>
    </row>
    <row r="28" spans="2:12" x14ac:dyDescent="0.2">
      <c r="B28" s="910" t="s">
        <v>661</v>
      </c>
      <c r="C28" s="850">
        <v>2.3843367417121374E-3</v>
      </c>
      <c r="D28" s="461">
        <v>2.1669358300795225E-3</v>
      </c>
      <c r="E28" s="461">
        <v>1.2597258243794E-3</v>
      </c>
      <c r="F28" s="461">
        <v>2.5359256128486898E-3</v>
      </c>
      <c r="G28" s="460">
        <v>1.8426922703908442E-3</v>
      </c>
      <c r="H28" s="852">
        <v>8.2657765061198516E-3</v>
      </c>
      <c r="I28" s="156">
        <v>5.2191481003423315E-3</v>
      </c>
      <c r="J28" s="156">
        <v>4.9844236760124613E-3</v>
      </c>
      <c r="K28" s="156">
        <v>3.9138943248532287E-3</v>
      </c>
      <c r="L28" s="158">
        <v>5.3067993366500837E-3</v>
      </c>
    </row>
    <row r="29" spans="2:12" x14ac:dyDescent="0.2">
      <c r="B29" s="910" t="s">
        <v>662</v>
      </c>
      <c r="C29" s="850">
        <v>1.9716630748773441E-3</v>
      </c>
      <c r="D29" s="461">
        <v>1.6763088496841588E-3</v>
      </c>
      <c r="E29" s="461">
        <v>8.6451772261331367E-4</v>
      </c>
      <c r="F29" s="461">
        <v>2.2541561003099463E-3</v>
      </c>
      <c r="G29" s="460">
        <v>1.6972165648336723E-3</v>
      </c>
      <c r="H29" s="852">
        <v>7.470990303608328E-3</v>
      </c>
      <c r="I29" s="156">
        <v>4.2651102755485717E-3</v>
      </c>
      <c r="J29" s="156">
        <v>3.1152647975077881E-3</v>
      </c>
      <c r="K29" s="156">
        <v>3.9138943248532287E-3</v>
      </c>
      <c r="L29" s="158">
        <v>4.9751243781094535E-3</v>
      </c>
    </row>
    <row r="30" spans="2:12" x14ac:dyDescent="0.2">
      <c r="B30" s="910" t="s">
        <v>663</v>
      </c>
      <c r="C30" s="850">
        <v>1.7423999266357926E-3</v>
      </c>
      <c r="D30" s="461">
        <v>1.4923237320358974E-3</v>
      </c>
      <c r="E30" s="461">
        <v>9.8802025441521572E-4</v>
      </c>
      <c r="F30" s="461">
        <v>1.4088475626937165E-3</v>
      </c>
      <c r="G30" s="460">
        <v>1.1638056444573754E-3</v>
      </c>
      <c r="H30" s="852">
        <v>6.1993323795898883E-3</v>
      </c>
      <c r="I30" s="156">
        <v>3.8161512991750379E-3</v>
      </c>
      <c r="J30" s="156">
        <v>3.1152647975077881E-3</v>
      </c>
      <c r="K30" s="156">
        <v>2.9354207436399216E-3</v>
      </c>
      <c r="L30" s="158">
        <v>4.311774461028193E-3</v>
      </c>
    </row>
    <row r="31" spans="2:12" x14ac:dyDescent="0.2">
      <c r="B31" s="910" t="s">
        <v>664</v>
      </c>
      <c r="C31" s="850">
        <v>1.513136778394241E-3</v>
      </c>
      <c r="D31" s="461">
        <v>1.0936893104646647E-3</v>
      </c>
      <c r="E31" s="461">
        <v>6.6691367173027057E-4</v>
      </c>
      <c r="F31" s="461">
        <v>1.1270780501549732E-3</v>
      </c>
      <c r="G31" s="460">
        <v>9.213461351954221E-4</v>
      </c>
      <c r="H31" s="852">
        <v>6.0403751390875841E-3</v>
      </c>
      <c r="I31" s="156">
        <v>3.5355519389415791E-3</v>
      </c>
      <c r="J31" s="156">
        <v>2.6479750778816199E-3</v>
      </c>
      <c r="K31" s="156">
        <v>2.9354207436399216E-3</v>
      </c>
      <c r="L31" s="158">
        <v>3.3167495854063028E-3</v>
      </c>
    </row>
    <row r="32" spans="2:12" x14ac:dyDescent="0.2">
      <c r="B32" s="910" t="s">
        <v>665</v>
      </c>
      <c r="C32" s="850">
        <v>1.3297262598009995E-3</v>
      </c>
      <c r="D32" s="461">
        <v>9.9147535621563047E-4</v>
      </c>
      <c r="E32" s="461">
        <v>6.175126590095098E-4</v>
      </c>
      <c r="F32" s="461">
        <v>8.4530853761622987E-4</v>
      </c>
      <c r="G32" s="460">
        <v>6.3039472408107835E-4</v>
      </c>
      <c r="H32" s="852">
        <v>5.5635034175806697E-3</v>
      </c>
      <c r="I32" s="156">
        <v>2.9743532184746619E-3</v>
      </c>
      <c r="J32" s="156">
        <v>2.1806853582554517E-3</v>
      </c>
      <c r="K32" s="156">
        <v>0</v>
      </c>
      <c r="L32" s="158">
        <v>3.1509121061359877E-3</v>
      </c>
    </row>
    <row r="33" spans="2:12" x14ac:dyDescent="0.2">
      <c r="B33" s="910" t="s">
        <v>666</v>
      </c>
      <c r="C33" s="850">
        <v>1.1463157412077583E-3</v>
      </c>
      <c r="D33" s="461">
        <v>8.1771163399227257E-4</v>
      </c>
      <c r="E33" s="461">
        <v>4.4460911448684703E-4</v>
      </c>
      <c r="F33" s="461">
        <v>8.4530853761622987E-4</v>
      </c>
      <c r="G33" s="460">
        <v>8.7285423334303148E-4</v>
      </c>
      <c r="H33" s="852">
        <v>5.5635034175806697E-3</v>
      </c>
      <c r="I33" s="156">
        <v>2.6937538582412031E-3</v>
      </c>
      <c r="J33" s="156">
        <v>1.869158878504673E-3</v>
      </c>
      <c r="K33" s="156">
        <v>0</v>
      </c>
      <c r="L33" s="158">
        <v>2.3217247097844116E-3</v>
      </c>
    </row>
    <row r="34" spans="2:12" x14ac:dyDescent="0.2">
      <c r="B34" s="910" t="s">
        <v>667</v>
      </c>
      <c r="C34" s="850">
        <v>1.0546104819111376E-3</v>
      </c>
      <c r="D34" s="461">
        <v>7.4616186601794872E-4</v>
      </c>
      <c r="E34" s="461">
        <v>4.4460911448684703E-4</v>
      </c>
      <c r="F34" s="461">
        <v>5.6353902507748658E-4</v>
      </c>
      <c r="G34" s="460">
        <v>5.334109203762971E-4</v>
      </c>
      <c r="H34" s="852">
        <v>3.6560165315530115E-3</v>
      </c>
      <c r="I34" s="156">
        <v>2.8621134743812785E-3</v>
      </c>
      <c r="J34" s="156">
        <v>1.7133956386292835E-3</v>
      </c>
      <c r="K34" s="156">
        <v>2.9354207436399216E-3</v>
      </c>
      <c r="L34" s="158">
        <v>2.819237147595357E-3</v>
      </c>
    </row>
    <row r="35" spans="2:12" x14ac:dyDescent="0.2">
      <c r="B35" s="910" t="s">
        <v>668</v>
      </c>
      <c r="C35" s="850">
        <v>7.3364207437296531E-4</v>
      </c>
      <c r="D35" s="461">
        <v>6.1328372549420448E-4</v>
      </c>
      <c r="E35" s="461">
        <v>2.964060763245647E-4</v>
      </c>
      <c r="F35" s="461">
        <v>5.6353902507748658E-4</v>
      </c>
      <c r="G35" s="460">
        <v>4.8491901852390642E-4</v>
      </c>
      <c r="H35" s="852">
        <v>4.1328882530599258E-3</v>
      </c>
      <c r="I35" s="156">
        <v>1.8519557775408273E-3</v>
      </c>
      <c r="J35" s="156">
        <v>1.0903426791277258E-3</v>
      </c>
      <c r="K35" s="156">
        <v>2.9354207436399216E-3</v>
      </c>
      <c r="L35" s="158">
        <v>2.6533996683250419E-3</v>
      </c>
    </row>
    <row r="36" spans="2:12" x14ac:dyDescent="0.2">
      <c r="B36" s="910" t="s">
        <v>669</v>
      </c>
      <c r="C36" s="850">
        <v>4.5852629648310332E-4</v>
      </c>
      <c r="D36" s="461">
        <v>4.7018418954555678E-4</v>
      </c>
      <c r="E36" s="461">
        <v>3.4580708904532548E-4</v>
      </c>
      <c r="F36" s="461">
        <v>0</v>
      </c>
      <c r="G36" s="460">
        <v>2.9095141111434386E-4</v>
      </c>
      <c r="H36" s="852">
        <v>3.1791448100460967E-3</v>
      </c>
      <c r="I36" s="156">
        <v>2.0203153936809025E-3</v>
      </c>
      <c r="J36" s="156">
        <v>1.4018691588785046E-3</v>
      </c>
      <c r="K36" s="156">
        <v>0</v>
      </c>
      <c r="L36" s="158">
        <v>1.4925373134328363E-3</v>
      </c>
    </row>
    <row r="37" spans="2:12" ht="13.5" thickBot="1" x14ac:dyDescent="0.25">
      <c r="B37" s="911" t="s">
        <v>670</v>
      </c>
      <c r="C37" s="851">
        <v>1.7882525562841029E-3</v>
      </c>
      <c r="D37" s="660">
        <v>1.6967516405339657E-3</v>
      </c>
      <c r="E37" s="660">
        <v>9.3861924169445483E-4</v>
      </c>
      <c r="F37" s="660">
        <v>2.2541561003099463E-3</v>
      </c>
      <c r="G37" s="457">
        <v>1.5517408592765005E-3</v>
      </c>
      <c r="H37" s="853">
        <v>2.7181688125894127E-2</v>
      </c>
      <c r="I37" s="155">
        <v>1.8463437903361579E-2</v>
      </c>
      <c r="J37" s="155">
        <v>1.2149532710280374E-2</v>
      </c>
      <c r="K37" s="155">
        <v>4.8923679060665359E-3</v>
      </c>
      <c r="L37" s="835">
        <v>1.6086235489220568E-2</v>
      </c>
    </row>
    <row r="38" spans="2:12" x14ac:dyDescent="0.2">
      <c r="B38" s="3" t="s">
        <v>480</v>
      </c>
    </row>
    <row r="39" spans="2:12" s="704" customFormat="1" x14ac:dyDescent="0.2">
      <c r="B39" s="897" t="s">
        <v>639</v>
      </c>
    </row>
    <row r="62" spans="2:2" ht="13.5" thickBot="1" x14ac:dyDescent="0.25"/>
    <row r="63" spans="2:2" x14ac:dyDescent="0.2">
      <c r="B63" s="846" t="s">
        <v>477</v>
      </c>
    </row>
    <row r="64" spans="2:2" x14ac:dyDescent="0.2">
      <c r="B64" s="470" t="s">
        <v>521</v>
      </c>
    </row>
    <row r="65" spans="2:2" x14ac:dyDescent="0.2">
      <c r="B65" s="470" t="s">
        <v>522</v>
      </c>
    </row>
    <row r="66" spans="2:2" x14ac:dyDescent="0.2">
      <c r="B66" s="470" t="s">
        <v>523</v>
      </c>
    </row>
    <row r="67" spans="2:2" x14ac:dyDescent="0.2">
      <c r="B67" s="470" t="s">
        <v>524</v>
      </c>
    </row>
    <row r="68" spans="2:2" x14ac:dyDescent="0.2">
      <c r="B68" s="470" t="s">
        <v>525</v>
      </c>
    </row>
    <row r="69" spans="2:2" x14ac:dyDescent="0.2">
      <c r="B69" s="470" t="s">
        <v>526</v>
      </c>
    </row>
    <row r="70" spans="2:2" x14ac:dyDescent="0.2">
      <c r="B70" s="470" t="s">
        <v>527</v>
      </c>
    </row>
    <row r="71" spans="2:2" x14ac:dyDescent="0.2">
      <c r="B71" s="470" t="s">
        <v>528</v>
      </c>
    </row>
    <row r="72" spans="2:2" x14ac:dyDescent="0.2">
      <c r="B72" s="470" t="s">
        <v>529</v>
      </c>
    </row>
    <row r="73" spans="2:2" x14ac:dyDescent="0.2">
      <c r="B73" s="470" t="s">
        <v>530</v>
      </c>
    </row>
    <row r="74" spans="2:2" x14ac:dyDescent="0.2">
      <c r="B74" s="470" t="s">
        <v>531</v>
      </c>
    </row>
    <row r="75" spans="2:2" x14ac:dyDescent="0.2">
      <c r="B75" s="470" t="s">
        <v>532</v>
      </c>
    </row>
    <row r="76" spans="2:2" x14ac:dyDescent="0.2">
      <c r="B76" s="470" t="s">
        <v>533</v>
      </c>
    </row>
    <row r="77" spans="2:2" x14ac:dyDescent="0.2">
      <c r="B77" s="470" t="s">
        <v>534</v>
      </c>
    </row>
    <row r="78" spans="2:2" x14ac:dyDescent="0.2">
      <c r="B78" s="470" t="s">
        <v>535</v>
      </c>
    </row>
    <row r="79" spans="2:2" x14ac:dyDescent="0.2">
      <c r="B79" s="470" t="s">
        <v>536</v>
      </c>
    </row>
    <row r="80" spans="2:2" x14ac:dyDescent="0.2">
      <c r="B80" s="470" t="s">
        <v>540</v>
      </c>
    </row>
    <row r="81" spans="2:2" x14ac:dyDescent="0.2">
      <c r="B81" s="470" t="s">
        <v>537</v>
      </c>
    </row>
    <row r="82" spans="2:2" x14ac:dyDescent="0.2">
      <c r="B82" s="470" t="s">
        <v>538</v>
      </c>
    </row>
    <row r="83" spans="2:2" x14ac:dyDescent="0.2">
      <c r="B83" s="470" t="s">
        <v>539</v>
      </c>
    </row>
  </sheetData>
  <mergeCells count="3">
    <mergeCell ref="B5:B6"/>
    <mergeCell ref="C5:G5"/>
    <mergeCell ref="H5:L5"/>
  </mergeCells>
  <hyperlinks>
    <hyperlink ref="A2" location="index!A1" display="index" xr:uid="{FA226AE8-852F-48A5-9948-3CF4694F532C}"/>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42619-707E-44CB-8174-05CC47972BE7}">
  <sheetPr>
    <tabColor rgb="FF92D050"/>
  </sheetPr>
  <dimension ref="A1:Q18"/>
  <sheetViews>
    <sheetView workbookViewId="0"/>
  </sheetViews>
  <sheetFormatPr defaultColWidth="10.5703125" defaultRowHeight="12.75" x14ac:dyDescent="0.2"/>
  <cols>
    <col min="1" max="1" width="9.85546875" style="532" customWidth="1"/>
    <col min="2" max="10" width="10.5703125" style="532"/>
    <col min="11" max="11" width="13.140625" style="532" bestFit="1" customWidth="1"/>
    <col min="12" max="16384" width="10.5703125" style="532"/>
  </cols>
  <sheetData>
    <row r="1" spans="1:17" ht="15" x14ac:dyDescent="0.25">
      <c r="A1" s="372" t="s">
        <v>139</v>
      </c>
    </row>
    <row r="2" spans="1:17" x14ac:dyDescent="0.2">
      <c r="A2" s="637"/>
      <c r="B2" s="637" t="s">
        <v>410</v>
      </c>
      <c r="C2" s="637"/>
    </row>
    <row r="3" spans="1:17" ht="13.5" thickBot="1" x14ac:dyDescent="0.25">
      <c r="B3" s="636"/>
    </row>
    <row r="4" spans="1:17" ht="13.5" customHeight="1" x14ac:dyDescent="0.2">
      <c r="B4" s="1008" t="s">
        <v>409</v>
      </c>
      <c r="C4" s="1009"/>
      <c r="D4" s="635" t="s">
        <v>82</v>
      </c>
      <c r="E4" s="634" t="s">
        <v>83</v>
      </c>
      <c r="F4" s="634" t="s">
        <v>518</v>
      </c>
    </row>
    <row r="5" spans="1:17" ht="13.5" customHeight="1" x14ac:dyDescent="0.2">
      <c r="B5" s="1001" t="s">
        <v>220</v>
      </c>
      <c r="C5" s="1002"/>
      <c r="D5" s="1002"/>
      <c r="E5" s="1002"/>
      <c r="F5" s="1003"/>
    </row>
    <row r="6" spans="1:17" ht="13.5" customHeight="1" x14ac:dyDescent="0.2">
      <c r="B6" s="1006" t="s">
        <v>407</v>
      </c>
      <c r="C6" s="1007"/>
      <c r="D6" s="762">
        <v>1194.8</v>
      </c>
      <c r="E6" s="762">
        <v>1247.5</v>
      </c>
      <c r="F6" s="763">
        <v>1205.2</v>
      </c>
    </row>
    <row r="7" spans="1:17" ht="13.5" customHeight="1" x14ac:dyDescent="0.2">
      <c r="B7" s="1006" t="s">
        <v>591</v>
      </c>
      <c r="C7" s="1007"/>
      <c r="D7" s="762">
        <v>249.4</v>
      </c>
      <c r="E7" s="762">
        <v>230.5</v>
      </c>
      <c r="F7" s="763">
        <v>217.9</v>
      </c>
      <c r="O7" s="859"/>
      <c r="P7" s="859"/>
      <c r="Q7" s="859"/>
    </row>
    <row r="8" spans="1:17" ht="13.5" customHeight="1" x14ac:dyDescent="0.2">
      <c r="B8" s="1004" t="s">
        <v>592</v>
      </c>
      <c r="C8" s="1005"/>
      <c r="D8" s="863">
        <v>160.5</v>
      </c>
      <c r="E8" s="762">
        <v>155.5</v>
      </c>
      <c r="F8" s="763">
        <v>173.3</v>
      </c>
      <c r="O8" s="859"/>
      <c r="P8" s="859"/>
      <c r="Q8" s="859"/>
    </row>
    <row r="9" spans="1:17" ht="13.5" customHeight="1" x14ac:dyDescent="0.2">
      <c r="B9" s="1010" t="s">
        <v>53</v>
      </c>
      <c r="C9" s="1011"/>
      <c r="D9" s="764">
        <v>1604.7</v>
      </c>
      <c r="E9" s="765">
        <v>1633.5</v>
      </c>
      <c r="F9" s="766">
        <v>1596.4</v>
      </c>
      <c r="L9" s="633"/>
      <c r="O9" s="859"/>
      <c r="P9" s="859"/>
      <c r="Q9" s="859"/>
    </row>
    <row r="10" spans="1:17" ht="13.5" customHeight="1" x14ac:dyDescent="0.2">
      <c r="B10" s="1001" t="s">
        <v>408</v>
      </c>
      <c r="C10" s="1002"/>
      <c r="D10" s="1002"/>
      <c r="E10" s="1002"/>
      <c r="F10" s="1003"/>
      <c r="L10" s="633"/>
      <c r="O10" s="859"/>
      <c r="P10" s="859"/>
      <c r="Q10" s="859"/>
    </row>
    <row r="11" spans="1:17" ht="13.5" customHeight="1" x14ac:dyDescent="0.2">
      <c r="B11" s="1006" t="s">
        <v>407</v>
      </c>
      <c r="C11" s="1007"/>
      <c r="D11" s="767">
        <v>11.9</v>
      </c>
      <c r="E11" s="767">
        <v>4.4000000000000004</v>
      </c>
      <c r="F11" s="768">
        <v>-3.4</v>
      </c>
      <c r="L11" s="633"/>
      <c r="O11" s="859"/>
      <c r="P11" s="859"/>
      <c r="Q11" s="859"/>
    </row>
    <row r="12" spans="1:17" ht="13.5" customHeight="1" x14ac:dyDescent="0.2">
      <c r="B12" s="1006" t="s">
        <v>591</v>
      </c>
      <c r="C12" s="1007"/>
      <c r="D12" s="767">
        <v>8.8000000000000007</v>
      </c>
      <c r="E12" s="767">
        <v>-7.6</v>
      </c>
      <c r="F12" s="768">
        <v>-5.5</v>
      </c>
      <c r="L12" s="633"/>
      <c r="O12" s="859"/>
      <c r="P12" s="859"/>
      <c r="Q12" s="859"/>
    </row>
    <row r="13" spans="1:17" ht="13.5" customHeight="1" x14ac:dyDescent="0.2">
      <c r="B13" s="1004" t="s">
        <v>592</v>
      </c>
      <c r="C13" s="1005"/>
      <c r="D13" s="767">
        <v>-18.8</v>
      </c>
      <c r="E13" s="767">
        <v>-3.1</v>
      </c>
      <c r="F13" s="768">
        <v>11.4</v>
      </c>
      <c r="L13" s="633"/>
      <c r="O13" s="859"/>
      <c r="P13" s="859"/>
      <c r="Q13" s="859"/>
    </row>
    <row r="14" spans="1:17" ht="13.5" customHeight="1" thickBot="1" x14ac:dyDescent="0.25">
      <c r="B14" s="999" t="s">
        <v>53</v>
      </c>
      <c r="C14" s="1000"/>
      <c r="D14" s="769">
        <v>7.3</v>
      </c>
      <c r="E14" s="769">
        <v>1.8</v>
      </c>
      <c r="F14" s="770">
        <v>-2.2999999999999998</v>
      </c>
    </row>
    <row r="15" spans="1:17" ht="13.5" customHeight="1" x14ac:dyDescent="0.2">
      <c r="B15" s="632" t="s">
        <v>481</v>
      </c>
      <c r="C15" s="630"/>
      <c r="E15" s="860"/>
    </row>
    <row r="16" spans="1:17" s="912" customFormat="1" ht="13.5" customHeight="1" x14ac:dyDescent="0.2">
      <c r="B16" s="704" t="s">
        <v>684</v>
      </c>
      <c r="C16" s="913"/>
    </row>
    <row r="17" spans="2:2" ht="13.5" customHeight="1" x14ac:dyDescent="0.2">
      <c r="B17" s="539" t="s">
        <v>242</v>
      </c>
    </row>
    <row r="18" spans="2:2" x14ac:dyDescent="0.2">
      <c r="B18" s="532" t="s">
        <v>406</v>
      </c>
    </row>
  </sheetData>
  <mergeCells count="11">
    <mergeCell ref="B4:C4"/>
    <mergeCell ref="B6:C6"/>
    <mergeCell ref="B7:C7"/>
    <mergeCell ref="B9:C9"/>
    <mergeCell ref="B13:C13"/>
    <mergeCell ref="B14:C14"/>
    <mergeCell ref="B10:F10"/>
    <mergeCell ref="B5:F5"/>
    <mergeCell ref="B8:C8"/>
    <mergeCell ref="B11:C11"/>
    <mergeCell ref="B12:C12"/>
  </mergeCells>
  <hyperlinks>
    <hyperlink ref="A1" location="index!A1" display="index" xr:uid="{B7309BF8-4088-49C7-8BE8-430ED1C02B46}"/>
  </hyperlink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F43E-D1C2-448E-8074-692B536466D6}">
  <sheetPr>
    <tabColor rgb="FF92D050"/>
  </sheetPr>
  <dimension ref="A1:E22"/>
  <sheetViews>
    <sheetView workbookViewId="0"/>
  </sheetViews>
  <sheetFormatPr defaultColWidth="9.140625" defaultRowHeight="12.75" x14ac:dyDescent="0.2"/>
  <cols>
    <col min="1" max="1" width="9.140625" style="3"/>
    <col min="2" max="2" width="42.140625" style="3" customWidth="1"/>
    <col min="3" max="4" width="11.140625" style="3" customWidth="1"/>
    <col min="5" max="5" width="11.85546875" style="3" customWidth="1"/>
    <col min="6" max="16384" width="9.140625" style="3"/>
  </cols>
  <sheetData>
    <row r="1" spans="1:5" ht="15" x14ac:dyDescent="0.25">
      <c r="A1" s="372" t="s">
        <v>139</v>
      </c>
    </row>
    <row r="2" spans="1:5" x14ac:dyDescent="0.2">
      <c r="A2" s="2"/>
      <c r="B2" s="637" t="s">
        <v>505</v>
      </c>
      <c r="C2" s="636"/>
      <c r="D2" s="636"/>
    </row>
    <row r="3" spans="1:5" ht="13.5" thickBot="1" x14ac:dyDescent="0.25"/>
    <row r="4" spans="1:5" ht="25.5" x14ac:dyDescent="0.2">
      <c r="B4" s="452" t="s">
        <v>417</v>
      </c>
      <c r="C4" s="453" t="s">
        <v>83</v>
      </c>
      <c r="D4" s="645" t="s">
        <v>518</v>
      </c>
      <c r="E4" s="451" t="s">
        <v>519</v>
      </c>
    </row>
    <row r="5" spans="1:5" x14ac:dyDescent="0.2">
      <c r="B5" s="568" t="s">
        <v>416</v>
      </c>
      <c r="C5" s="279"/>
      <c r="D5" s="324"/>
      <c r="E5" s="644"/>
    </row>
    <row r="6" spans="1:5" x14ac:dyDescent="0.2">
      <c r="B6" s="470" t="s">
        <v>413</v>
      </c>
      <c r="C6" s="642">
        <v>168.1</v>
      </c>
      <c r="D6" s="642">
        <v>175.6</v>
      </c>
      <c r="E6" s="641">
        <v>4.3999999999999997E-2</v>
      </c>
    </row>
    <row r="7" spans="1:5" x14ac:dyDescent="0.2">
      <c r="B7" s="470" t="s">
        <v>412</v>
      </c>
      <c r="C7" s="643">
        <v>30037</v>
      </c>
      <c r="D7" s="643">
        <v>27346</v>
      </c>
      <c r="E7" s="641">
        <v>-0.09</v>
      </c>
    </row>
    <row r="8" spans="1:5" x14ac:dyDescent="0.2">
      <c r="B8" s="470" t="s">
        <v>411</v>
      </c>
      <c r="C8" s="642">
        <v>5596.5</v>
      </c>
      <c r="D8" s="642">
        <v>6420</v>
      </c>
      <c r="E8" s="641">
        <v>0.14699999999999999</v>
      </c>
    </row>
    <row r="9" spans="1:5" x14ac:dyDescent="0.2">
      <c r="B9" s="568" t="s">
        <v>415</v>
      </c>
      <c r="C9" s="771"/>
      <c r="D9" s="772"/>
      <c r="E9" s="641"/>
    </row>
    <row r="10" spans="1:5" x14ac:dyDescent="0.2">
      <c r="B10" s="470" t="s">
        <v>413</v>
      </c>
      <c r="C10" s="642">
        <v>2042.7</v>
      </c>
      <c r="D10" s="642">
        <v>2199.3000000000002</v>
      </c>
      <c r="E10" s="641">
        <v>7.6999999999999999E-2</v>
      </c>
    </row>
    <row r="11" spans="1:5" x14ac:dyDescent="0.2">
      <c r="B11" s="470" t="s">
        <v>412</v>
      </c>
      <c r="C11" s="643">
        <v>77048</v>
      </c>
      <c r="D11" s="643">
        <v>78088</v>
      </c>
      <c r="E11" s="641">
        <v>1.2999999999999999E-2</v>
      </c>
    </row>
    <row r="12" spans="1:5" x14ac:dyDescent="0.2">
      <c r="B12" s="470" t="s">
        <v>411</v>
      </c>
      <c r="C12" s="642">
        <v>26512.5</v>
      </c>
      <c r="D12" s="642">
        <v>28164.6</v>
      </c>
      <c r="E12" s="641">
        <v>6.2E-2</v>
      </c>
    </row>
    <row r="13" spans="1:5" x14ac:dyDescent="0.2">
      <c r="B13" s="568" t="s">
        <v>414</v>
      </c>
      <c r="C13" s="773"/>
      <c r="D13" s="774"/>
      <c r="E13" s="641"/>
    </row>
    <row r="14" spans="1:5" x14ac:dyDescent="0.2">
      <c r="B14" s="470" t="s">
        <v>413</v>
      </c>
      <c r="C14" s="640">
        <v>2210.8000000000002</v>
      </c>
      <c r="D14" s="640">
        <v>2374.9</v>
      </c>
      <c r="E14" s="638">
        <v>7.3999999999999996E-2</v>
      </c>
    </row>
    <row r="15" spans="1:5" x14ac:dyDescent="0.2">
      <c r="B15" s="470" t="s">
        <v>412</v>
      </c>
      <c r="C15" s="639">
        <v>107085</v>
      </c>
      <c r="D15" s="639">
        <v>105434</v>
      </c>
      <c r="E15" s="638">
        <v>-1.4999999999999999E-2</v>
      </c>
    </row>
    <row r="16" spans="1:5" ht="13.5" thickBot="1" x14ac:dyDescent="0.25">
      <c r="B16" s="321" t="s">
        <v>411</v>
      </c>
      <c r="C16" s="655">
        <v>20645.599999999999</v>
      </c>
      <c r="D16" s="655">
        <v>22524.799999999999</v>
      </c>
      <c r="E16" s="656">
        <v>9.0999999999999998E-2</v>
      </c>
    </row>
    <row r="17" spans="2:5" x14ac:dyDescent="0.2">
      <c r="B17" s="3" t="s">
        <v>493</v>
      </c>
      <c r="E17" s="239"/>
    </row>
    <row r="18" spans="2:5" s="704" customFormat="1" x14ac:dyDescent="0.2">
      <c r="B18" s="704" t="s">
        <v>685</v>
      </c>
      <c r="C18" s="510"/>
      <c r="D18" s="510"/>
      <c r="E18" s="914"/>
    </row>
    <row r="19" spans="2:5" x14ac:dyDescent="0.2">
      <c r="B19" s="2" t="s">
        <v>167</v>
      </c>
      <c r="C19" s="595"/>
      <c r="D19" s="595"/>
    </row>
    <row r="20" spans="2:5" x14ac:dyDescent="0.2">
      <c r="B20" s="3" t="s">
        <v>406</v>
      </c>
      <c r="C20" s="595"/>
      <c r="D20" s="595"/>
    </row>
    <row r="22" spans="2:5" x14ac:dyDescent="0.2">
      <c r="C22" s="595"/>
      <c r="D22" s="595"/>
    </row>
  </sheetData>
  <hyperlinks>
    <hyperlink ref="A1" location="index!A1" display="index" xr:uid="{A86D382B-8075-4A62-BAC9-138B49591CBE}"/>
  </hyperlinks>
  <pageMargins left="0.7" right="0.7" top="0.75" bottom="0.75" header="0.3" footer="0.3"/>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4BA6C-D8E5-4866-97FB-7F638DA96C3A}">
  <sheetPr>
    <tabColor rgb="FF92D050"/>
  </sheetPr>
  <dimension ref="A1:H18"/>
  <sheetViews>
    <sheetView zoomScaleNormal="100" workbookViewId="0"/>
  </sheetViews>
  <sheetFormatPr defaultColWidth="9.140625" defaultRowHeight="12.75" x14ac:dyDescent="0.2"/>
  <cols>
    <col min="1" max="1" width="9.140625" style="3"/>
    <col min="2" max="2" width="22.42578125" style="3" customWidth="1"/>
    <col min="3" max="5" width="9.85546875" style="3" customWidth="1"/>
    <col min="6" max="8" width="9.140625" style="3"/>
    <col min="9" max="9" width="12" style="3" bestFit="1" customWidth="1"/>
    <col min="10" max="16384" width="9.140625" style="3"/>
  </cols>
  <sheetData>
    <row r="1" spans="1:8" x14ac:dyDescent="0.2">
      <c r="A1" s="154" t="s">
        <v>144</v>
      </c>
    </row>
    <row r="2" spans="1:8" ht="15" x14ac:dyDescent="0.25">
      <c r="A2" s="372" t="s">
        <v>139</v>
      </c>
      <c r="B2" s="2" t="s">
        <v>419</v>
      </c>
    </row>
    <row r="3" spans="1:8" ht="13.5" thickBot="1" x14ac:dyDescent="0.25">
      <c r="F3" s="345"/>
      <c r="G3" s="345"/>
    </row>
    <row r="4" spans="1:8" x14ac:dyDescent="0.2">
      <c r="B4" s="320"/>
      <c r="C4" s="455" t="s">
        <v>218</v>
      </c>
      <c r="D4" s="455" t="s">
        <v>219</v>
      </c>
      <c r="E4" s="649" t="s">
        <v>81</v>
      </c>
      <c r="F4" s="455" t="s">
        <v>82</v>
      </c>
      <c r="G4" s="455" t="s">
        <v>83</v>
      </c>
      <c r="H4" s="456" t="s">
        <v>518</v>
      </c>
    </row>
    <row r="5" spans="1:8" x14ac:dyDescent="0.2">
      <c r="B5" s="568" t="s">
        <v>416</v>
      </c>
      <c r="C5" s="180"/>
      <c r="D5" s="180"/>
      <c r="E5" s="180"/>
      <c r="F5" s="180"/>
      <c r="G5" s="223"/>
      <c r="H5" s="326"/>
    </row>
    <row r="6" spans="1:8" x14ac:dyDescent="0.2">
      <c r="B6" s="568" t="s">
        <v>418</v>
      </c>
      <c r="C6" s="180">
        <v>168.2</v>
      </c>
      <c r="D6" s="180">
        <v>172.8</v>
      </c>
      <c r="E6" s="657">
        <v>229.3</v>
      </c>
      <c r="F6" s="180">
        <v>249.4</v>
      </c>
      <c r="G6" s="223">
        <v>230.5</v>
      </c>
      <c r="H6" s="326">
        <v>217.89</v>
      </c>
    </row>
    <row r="7" spans="1:8" x14ac:dyDescent="0.2">
      <c r="B7" s="568" t="s">
        <v>408</v>
      </c>
      <c r="C7" s="648">
        <v>1.2999999999999999E-2</v>
      </c>
      <c r="D7" s="648">
        <v>2.7E-2</v>
      </c>
      <c r="E7" s="648">
        <v>0.32700000000000001</v>
      </c>
      <c r="F7" s="648">
        <v>8.7999999999999995E-2</v>
      </c>
      <c r="G7" s="461">
        <v>-7.5999999999999998E-2</v>
      </c>
      <c r="H7" s="460">
        <v>-5.5E-2</v>
      </c>
    </row>
    <row r="8" spans="1:8" x14ac:dyDescent="0.2">
      <c r="B8" s="568"/>
      <c r="C8" s="648"/>
      <c r="D8" s="648"/>
      <c r="E8" s="658"/>
      <c r="F8" s="180"/>
      <c r="G8" s="223"/>
      <c r="H8" s="326"/>
    </row>
    <row r="9" spans="1:8" x14ac:dyDescent="0.2">
      <c r="B9" s="568" t="s">
        <v>415</v>
      </c>
      <c r="C9" s="180"/>
      <c r="D9" s="180"/>
      <c r="E9" s="657"/>
      <c r="F9" s="180"/>
      <c r="G9" s="223"/>
      <c r="H9" s="326"/>
    </row>
    <row r="10" spans="1:8" x14ac:dyDescent="0.2">
      <c r="B10" s="568" t="s">
        <v>418</v>
      </c>
      <c r="C10" s="180">
        <v>206.3</v>
      </c>
      <c r="D10" s="180">
        <v>211.6</v>
      </c>
      <c r="E10" s="657">
        <v>197.7</v>
      </c>
      <c r="F10" s="180">
        <v>160.5</v>
      </c>
      <c r="G10" s="223">
        <v>155.5</v>
      </c>
      <c r="H10" s="326">
        <v>173.32</v>
      </c>
    </row>
    <row r="11" spans="1:8" x14ac:dyDescent="0.2">
      <c r="B11" s="568" t="s">
        <v>408</v>
      </c>
      <c r="C11" s="648">
        <v>-6.8000000000000005E-2</v>
      </c>
      <c r="D11" s="648">
        <v>2.6000000000000002E-2</v>
      </c>
      <c r="E11" s="648">
        <v>-6.6000000000000003E-2</v>
      </c>
      <c r="F11" s="648">
        <v>-0.188</v>
      </c>
      <c r="G11" s="461">
        <v>-3.1E-2</v>
      </c>
      <c r="H11" s="460">
        <v>0.115</v>
      </c>
    </row>
    <row r="12" spans="1:8" x14ac:dyDescent="0.2">
      <c r="B12" s="568"/>
      <c r="C12" s="648"/>
      <c r="D12" s="648"/>
      <c r="E12" s="658"/>
      <c r="F12" s="180"/>
      <c r="G12" s="223"/>
      <c r="H12" s="326"/>
    </row>
    <row r="13" spans="1:8" x14ac:dyDescent="0.2">
      <c r="B13" s="568" t="s">
        <v>53</v>
      </c>
      <c r="C13" s="180"/>
      <c r="D13" s="180"/>
      <c r="E13" s="657"/>
      <c r="F13" s="180"/>
      <c r="G13" s="223"/>
      <c r="H13" s="326"/>
    </row>
    <row r="14" spans="1:8" x14ac:dyDescent="0.2">
      <c r="B14" s="568" t="s">
        <v>418</v>
      </c>
      <c r="C14" s="180">
        <v>374.5</v>
      </c>
      <c r="D14" s="180">
        <v>384.4</v>
      </c>
      <c r="E14" s="657">
        <v>427</v>
      </c>
      <c r="F14" s="180">
        <v>409.9</v>
      </c>
      <c r="G14" s="223">
        <v>386</v>
      </c>
      <c r="H14" s="248">
        <v>391.21</v>
      </c>
    </row>
    <row r="15" spans="1:8" ht="13.5" thickBot="1" x14ac:dyDescent="0.25">
      <c r="B15" s="469" t="s">
        <v>408</v>
      </c>
      <c r="C15" s="647">
        <v>-3.3000000000000002E-2</v>
      </c>
      <c r="D15" s="647">
        <v>2.6000000000000002E-2</v>
      </c>
      <c r="E15" s="659">
        <v>0.111</v>
      </c>
      <c r="F15" s="647">
        <v>-0.04</v>
      </c>
      <c r="G15" s="660">
        <v>5.8000000000000003E-2</v>
      </c>
      <c r="H15" s="457">
        <v>1.2999999999999999E-2</v>
      </c>
    </row>
    <row r="16" spans="1:8" x14ac:dyDescent="0.2">
      <c r="B16" s="3" t="s">
        <v>482</v>
      </c>
    </row>
    <row r="17" spans="2:6" s="704" customFormat="1" x14ac:dyDescent="0.2">
      <c r="B17" s="915" t="s">
        <v>686</v>
      </c>
      <c r="C17" s="902"/>
      <c r="D17" s="902"/>
      <c r="E17" s="902"/>
      <c r="F17" s="902"/>
    </row>
    <row r="18" spans="2:6" x14ac:dyDescent="0.2">
      <c r="B18" s="646"/>
    </row>
  </sheetData>
  <hyperlinks>
    <hyperlink ref="A2" location="index!A1" display="index" xr:uid="{81121E55-DEC9-4D84-A0CA-5FEC03DA4B8E}"/>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A9EE6-BC7E-4B5A-9087-AC790614164D}">
  <sheetPr>
    <tabColor rgb="FF92D050"/>
    <pageSetUpPr fitToPage="1"/>
  </sheetPr>
  <dimension ref="A1:P31"/>
  <sheetViews>
    <sheetView workbookViewId="0"/>
  </sheetViews>
  <sheetFormatPr defaultColWidth="9.140625" defaultRowHeight="12.75" x14ac:dyDescent="0.2"/>
  <cols>
    <col min="1" max="1" width="10.140625" style="3" customWidth="1"/>
    <col min="2" max="2" width="21.85546875" style="3" customWidth="1"/>
    <col min="3" max="8" width="10.85546875" style="3" customWidth="1"/>
    <col min="9" max="9" width="11.85546875" style="3" bestFit="1" customWidth="1"/>
    <col min="10" max="10" width="10.42578125" style="3" bestFit="1" customWidth="1"/>
    <col min="11" max="11" width="11.85546875" style="3" customWidth="1"/>
    <col min="12" max="12" width="9.140625" style="3"/>
    <col min="13" max="13" width="8.5703125" style="3" customWidth="1"/>
    <col min="14" max="16384" width="9.140625" style="3"/>
  </cols>
  <sheetData>
    <row r="1" spans="1:16" ht="15" x14ac:dyDescent="0.25">
      <c r="A1" s="372" t="s">
        <v>139</v>
      </c>
    </row>
    <row r="2" spans="1:16" x14ac:dyDescent="0.2">
      <c r="A2" s="2"/>
      <c r="B2" s="2" t="s">
        <v>431</v>
      </c>
    </row>
    <row r="4" spans="1:16" ht="15" customHeight="1" thickBot="1" x14ac:dyDescent="0.25"/>
    <row r="5" spans="1:16" x14ac:dyDescent="0.2">
      <c r="B5" s="654"/>
      <c r="C5" s="1012">
        <v>2023</v>
      </c>
      <c r="D5" s="1013"/>
      <c r="E5" s="1012">
        <v>2024</v>
      </c>
      <c r="F5" s="1013"/>
    </row>
    <row r="6" spans="1:16" ht="26.25" thickBot="1" x14ac:dyDescent="0.25">
      <c r="B6" s="653" t="s">
        <v>430</v>
      </c>
      <c r="C6" s="917" t="s">
        <v>220</v>
      </c>
      <c r="D6" s="918" t="s">
        <v>688</v>
      </c>
      <c r="E6" s="917" t="s">
        <v>220</v>
      </c>
      <c r="F6" s="918" t="s">
        <v>688</v>
      </c>
    </row>
    <row r="7" spans="1:16" ht="15" customHeight="1" x14ac:dyDescent="0.2">
      <c r="B7" s="1014" t="s">
        <v>429</v>
      </c>
      <c r="C7" s="1015"/>
      <c r="D7" s="1015"/>
      <c r="E7" s="1015"/>
      <c r="F7" s="1016"/>
    </row>
    <row r="8" spans="1:16" x14ac:dyDescent="0.2">
      <c r="B8" s="463" t="s">
        <v>427</v>
      </c>
      <c r="C8" s="775">
        <v>0.123</v>
      </c>
      <c r="D8" s="651">
        <f>+C8/C$16</f>
        <v>7.317029642893261E-4</v>
      </c>
      <c r="E8" s="775">
        <v>0.123</v>
      </c>
      <c r="F8" s="651">
        <f>+E8/E$16</f>
        <v>7.0045558086560366E-4</v>
      </c>
      <c r="M8" s="100"/>
      <c r="P8" s="862"/>
    </row>
    <row r="9" spans="1:16" x14ac:dyDescent="0.2">
      <c r="B9" s="463" t="s">
        <v>426</v>
      </c>
      <c r="C9" s="775">
        <v>14.164999999999999</v>
      </c>
      <c r="D9" s="651">
        <f t="shared" ref="D9:D16" si="0">+C9/C$16</f>
        <v>8.4264816985026858E-2</v>
      </c>
      <c r="E9" s="775">
        <v>9.1999999999999993</v>
      </c>
      <c r="F9" s="651">
        <f t="shared" ref="F9:F16" si="1">+E9/E$16</f>
        <v>5.2391799544419131E-2</v>
      </c>
      <c r="M9" s="100"/>
      <c r="P9" s="862"/>
    </row>
    <row r="10" spans="1:16" x14ac:dyDescent="0.2">
      <c r="B10" s="463" t="s">
        <v>425</v>
      </c>
      <c r="C10" s="775">
        <v>8.1419999999999995</v>
      </c>
      <c r="D10" s="651">
        <f t="shared" si="0"/>
        <v>4.8435166953200749E-2</v>
      </c>
      <c r="E10" s="775">
        <v>5.9</v>
      </c>
      <c r="F10" s="651">
        <f t="shared" si="1"/>
        <v>3.3599088838268794E-2</v>
      </c>
      <c r="M10" s="100"/>
      <c r="P10" s="862"/>
    </row>
    <row r="11" spans="1:16" x14ac:dyDescent="0.2">
      <c r="B11" s="463" t="s">
        <v>424</v>
      </c>
      <c r="C11" s="775">
        <v>2.3439999999999999</v>
      </c>
      <c r="D11" s="651">
        <f t="shared" si="0"/>
        <v>1.3943997953611221E-2</v>
      </c>
      <c r="E11" s="775">
        <v>2.2000000000000002</v>
      </c>
      <c r="F11" s="651">
        <f t="shared" si="1"/>
        <v>1.2528473804100229E-2</v>
      </c>
      <c r="M11" s="100"/>
      <c r="P11" s="862"/>
    </row>
    <row r="12" spans="1:16" x14ac:dyDescent="0.2">
      <c r="B12" s="463" t="s">
        <v>423</v>
      </c>
      <c r="C12" s="775">
        <v>15.548</v>
      </c>
      <c r="D12" s="651">
        <f t="shared" si="0"/>
        <v>9.2492013729840991E-2</v>
      </c>
      <c r="E12" s="775">
        <v>18.8</v>
      </c>
      <c r="F12" s="651">
        <f t="shared" si="1"/>
        <v>0.1070615034168565</v>
      </c>
      <c r="M12" s="100"/>
      <c r="P12" s="862"/>
    </row>
    <row r="13" spans="1:16" x14ac:dyDescent="0.2">
      <c r="B13" s="463" t="s">
        <v>422</v>
      </c>
      <c r="C13" s="775">
        <v>34.472999999999999</v>
      </c>
      <c r="D13" s="651">
        <f t="shared" si="0"/>
        <v>0.205073140552406</v>
      </c>
      <c r="E13" s="775">
        <v>34.9</v>
      </c>
      <c r="F13" s="651">
        <f t="shared" si="1"/>
        <v>0.19874715261958997</v>
      </c>
      <c r="M13" s="100"/>
      <c r="P13" s="862"/>
    </row>
    <row r="14" spans="1:16" x14ac:dyDescent="0.2">
      <c r="B14" s="607" t="s">
        <v>421</v>
      </c>
      <c r="C14" s="778">
        <v>56.762</v>
      </c>
      <c r="D14" s="651">
        <f t="shared" si="0"/>
        <v>0.33766604600805467</v>
      </c>
      <c r="E14" s="778">
        <v>59.1</v>
      </c>
      <c r="F14" s="651">
        <f t="shared" si="1"/>
        <v>0.33656036446469251</v>
      </c>
      <c r="M14" s="100"/>
      <c r="P14" s="862"/>
    </row>
    <row r="15" spans="1:16" x14ac:dyDescent="0.2">
      <c r="B15" s="607" t="s">
        <v>420</v>
      </c>
      <c r="C15" s="778">
        <v>36.545000000000002</v>
      </c>
      <c r="D15" s="651">
        <f t="shared" si="0"/>
        <v>0.21739906365815789</v>
      </c>
      <c r="E15" s="778">
        <v>45.3</v>
      </c>
      <c r="F15" s="651">
        <f t="shared" si="1"/>
        <v>0.25797266514806377</v>
      </c>
      <c r="M15" s="100"/>
      <c r="P15" s="862"/>
    </row>
    <row r="16" spans="1:16" ht="13.5" thickBot="1" x14ac:dyDescent="0.25">
      <c r="B16" s="650" t="s">
        <v>53</v>
      </c>
      <c r="C16" s="776">
        <v>168.101</v>
      </c>
      <c r="D16" s="651">
        <f t="shared" si="0"/>
        <v>1</v>
      </c>
      <c r="E16" s="776">
        <v>175.6</v>
      </c>
      <c r="F16" s="651">
        <f t="shared" si="1"/>
        <v>1</v>
      </c>
      <c r="L16" s="861"/>
      <c r="M16" s="100"/>
      <c r="P16" s="862"/>
    </row>
    <row r="17" spans="2:13" ht="15.75" customHeight="1" x14ac:dyDescent="0.2">
      <c r="B17" s="1014" t="s">
        <v>428</v>
      </c>
      <c r="C17" s="1015"/>
      <c r="D17" s="1015"/>
      <c r="E17" s="1015"/>
      <c r="F17" s="1016"/>
      <c r="M17" s="100"/>
    </row>
    <row r="18" spans="2:13" ht="15" customHeight="1" x14ac:dyDescent="0.2">
      <c r="B18" s="463" t="s">
        <v>427</v>
      </c>
      <c r="C18" s="652">
        <v>7.0999999999999994E-2</v>
      </c>
      <c r="D18" s="651">
        <f>C18/C$26</f>
        <v>3.4757288872723206E-5</v>
      </c>
      <c r="E18" s="652">
        <v>0</v>
      </c>
      <c r="F18" s="651">
        <f>E18/E$26</f>
        <v>0</v>
      </c>
      <c r="M18" s="100"/>
    </row>
    <row r="19" spans="2:13" x14ac:dyDescent="0.2">
      <c r="B19" s="463" t="s">
        <v>426</v>
      </c>
      <c r="C19" s="652">
        <v>0.93899999999999995</v>
      </c>
      <c r="D19" s="651">
        <f t="shared" ref="D19:D26" si="2">C19/C$26</f>
        <v>4.5967738382376191E-4</v>
      </c>
      <c r="E19" s="652">
        <v>64.8</v>
      </c>
      <c r="F19" s="651">
        <f t="shared" ref="F19:F26" si="3">E19/E$26</f>
        <v>2.9463920338289453E-2</v>
      </c>
      <c r="M19" s="100"/>
    </row>
    <row r="20" spans="2:13" x14ac:dyDescent="0.2">
      <c r="B20" s="463" t="s">
        <v>425</v>
      </c>
      <c r="C20" s="652">
        <v>66.593999999999994</v>
      </c>
      <c r="D20" s="651">
        <f t="shared" si="2"/>
        <v>3.2600378805494781E-2</v>
      </c>
      <c r="E20" s="652">
        <v>0.6</v>
      </c>
      <c r="F20" s="651">
        <f t="shared" si="3"/>
        <v>2.7281407720638383E-4</v>
      </c>
      <c r="M20" s="100"/>
    </row>
    <row r="21" spans="2:13" x14ac:dyDescent="0.2">
      <c r="B21" s="463" t="s">
        <v>424</v>
      </c>
      <c r="C21" s="652">
        <v>61.625</v>
      </c>
      <c r="D21" s="651">
        <f t="shared" si="2"/>
        <v>3.0167858123684055E-2</v>
      </c>
      <c r="E21" s="652">
        <v>58</v>
      </c>
      <c r="F21" s="651">
        <f t="shared" si="3"/>
        <v>2.6372027463283768E-2</v>
      </c>
      <c r="M21" s="100"/>
    </row>
    <row r="22" spans="2:13" x14ac:dyDescent="0.2">
      <c r="B22" s="463" t="s">
        <v>423</v>
      </c>
      <c r="C22" s="652">
        <v>129.56700000000001</v>
      </c>
      <c r="D22" s="651">
        <f t="shared" si="2"/>
        <v>6.3428135878480688E-2</v>
      </c>
      <c r="E22" s="652">
        <v>121.8</v>
      </c>
      <c r="F22" s="651">
        <f t="shared" si="3"/>
        <v>5.5381257672895916E-2</v>
      </c>
      <c r="M22" s="100"/>
    </row>
    <row r="23" spans="2:13" x14ac:dyDescent="0.2">
      <c r="B23" s="463" t="s">
        <v>422</v>
      </c>
      <c r="C23" s="652">
        <v>412.46199999999999</v>
      </c>
      <c r="D23" s="651">
        <f t="shared" si="2"/>
        <v>0.20191635046508677</v>
      </c>
      <c r="E23" s="652">
        <v>395.9</v>
      </c>
      <c r="F23" s="651">
        <f t="shared" si="3"/>
        <v>0.18001182194334558</v>
      </c>
      <c r="M23" s="100"/>
    </row>
    <row r="24" spans="2:13" x14ac:dyDescent="0.2">
      <c r="B24" s="607" t="s">
        <v>421</v>
      </c>
      <c r="C24" s="778">
        <v>769.11500000000001</v>
      </c>
      <c r="D24" s="651">
        <f t="shared" si="2"/>
        <v>0.37651200325837342</v>
      </c>
      <c r="E24" s="778">
        <v>790.8</v>
      </c>
      <c r="F24" s="651">
        <f t="shared" si="3"/>
        <v>0.35956895375801384</v>
      </c>
      <c r="M24" s="100"/>
    </row>
    <row r="25" spans="2:13" x14ac:dyDescent="0.2">
      <c r="B25" s="607" t="s">
        <v>420</v>
      </c>
      <c r="C25" s="778">
        <v>602.36400000000003</v>
      </c>
      <c r="D25" s="651">
        <f t="shared" si="2"/>
        <v>0.29488083879618376</v>
      </c>
      <c r="E25" s="778">
        <v>767.4</v>
      </c>
      <c r="F25" s="651">
        <f t="shared" si="3"/>
        <v>0.34892920474696493</v>
      </c>
      <c r="M25" s="100"/>
    </row>
    <row r="26" spans="2:13" ht="13.5" thickBot="1" x14ac:dyDescent="0.25">
      <c r="B26" s="650" t="s">
        <v>53</v>
      </c>
      <c r="C26" s="776">
        <v>2042.7370000000001</v>
      </c>
      <c r="D26" s="777">
        <f t="shared" si="2"/>
        <v>1</v>
      </c>
      <c r="E26" s="776">
        <v>2199.3000000000002</v>
      </c>
      <c r="F26" s="777">
        <f t="shared" si="3"/>
        <v>1</v>
      </c>
      <c r="M26" s="100"/>
    </row>
    <row r="27" spans="2:13" x14ac:dyDescent="0.2">
      <c r="B27" s="3" t="s">
        <v>482</v>
      </c>
      <c r="J27" s="861"/>
      <c r="M27" s="100"/>
    </row>
    <row r="28" spans="2:13" s="704" customFormat="1" x14ac:dyDescent="0.2">
      <c r="B28" s="704" t="s">
        <v>687</v>
      </c>
      <c r="J28" s="916"/>
      <c r="M28" s="904"/>
    </row>
    <row r="29" spans="2:13" x14ac:dyDescent="0.2">
      <c r="B29" s="539" t="s">
        <v>242</v>
      </c>
    </row>
    <row r="30" spans="2:13" x14ac:dyDescent="0.2">
      <c r="B30" s="3" t="s">
        <v>406</v>
      </c>
    </row>
    <row r="31" spans="2:13" x14ac:dyDescent="0.2">
      <c r="B31" s="532"/>
    </row>
  </sheetData>
  <mergeCells count="4">
    <mergeCell ref="C5:D5"/>
    <mergeCell ref="E5:F5"/>
    <mergeCell ref="B7:F7"/>
    <mergeCell ref="B17:F17"/>
  </mergeCells>
  <hyperlinks>
    <hyperlink ref="A1" location="index!A1" display="index" xr:uid="{79876E00-A3B0-4C76-986D-6CEB48E93F32}"/>
  </hyperlinks>
  <pageMargins left="0.7" right="0.7" top="0.75" bottom="0.75" header="0.3" footer="0.3"/>
  <pageSetup paperSize="8" scale="6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97C78-19FF-4496-9592-90C43C0EC573}">
  <sheetPr>
    <tabColor rgb="FF92D050"/>
  </sheetPr>
  <dimension ref="A1:G12"/>
  <sheetViews>
    <sheetView zoomScaleNormal="100" workbookViewId="0"/>
  </sheetViews>
  <sheetFormatPr defaultRowHeight="15" x14ac:dyDescent="0.25"/>
  <cols>
    <col min="2" max="2" width="39.85546875" customWidth="1"/>
  </cols>
  <sheetData>
    <row r="1" spans="1:7" x14ac:dyDescent="0.25">
      <c r="A1" s="372" t="s">
        <v>139</v>
      </c>
    </row>
    <row r="2" spans="1:7" x14ac:dyDescent="0.25">
      <c r="B2" s="2" t="s">
        <v>432</v>
      </c>
    </row>
    <row r="3" spans="1:7" ht="15.75" thickBot="1" x14ac:dyDescent="0.3"/>
    <row r="4" spans="1:7" x14ac:dyDescent="0.25">
      <c r="B4" s="663" t="s">
        <v>433</v>
      </c>
      <c r="C4" s="665" t="s">
        <v>82</v>
      </c>
      <c r="D4" s="665" t="s">
        <v>83</v>
      </c>
      <c r="E4" s="666" t="s">
        <v>520</v>
      </c>
    </row>
    <row r="5" spans="1:7" x14ac:dyDescent="0.25">
      <c r="B5" s="446" t="s">
        <v>434</v>
      </c>
      <c r="C5" s="662">
        <v>3801</v>
      </c>
      <c r="D5" s="662">
        <v>3721</v>
      </c>
      <c r="E5" s="664">
        <v>5910</v>
      </c>
      <c r="F5" s="812"/>
      <c r="G5" s="812"/>
    </row>
    <row r="6" spans="1:7" x14ac:dyDescent="0.25">
      <c r="B6" s="446" t="s">
        <v>435</v>
      </c>
      <c r="C6" s="661">
        <v>180</v>
      </c>
      <c r="D6" s="661">
        <v>215</v>
      </c>
      <c r="E6" s="447">
        <v>311</v>
      </c>
      <c r="F6" s="812"/>
      <c r="G6" s="812"/>
    </row>
    <row r="7" spans="1:7" x14ac:dyDescent="0.25">
      <c r="B7" s="446" t="s">
        <v>436</v>
      </c>
      <c r="C7" s="661">
        <v>1502</v>
      </c>
      <c r="D7" s="662">
        <v>2480</v>
      </c>
      <c r="E7" s="664">
        <v>3597</v>
      </c>
      <c r="F7" s="812"/>
      <c r="G7" s="812"/>
    </row>
    <row r="8" spans="1:7" ht="15.75" thickBot="1" x14ac:dyDescent="0.3">
      <c r="B8" s="667" t="s">
        <v>56</v>
      </c>
      <c r="C8" s="668">
        <v>5486</v>
      </c>
      <c r="D8" s="668">
        <v>6416</v>
      </c>
      <c r="E8" s="669">
        <v>9818</v>
      </c>
      <c r="F8" s="812"/>
      <c r="G8" s="812"/>
    </row>
    <row r="9" spans="1:7" x14ac:dyDescent="0.25">
      <c r="B9" s="3" t="s">
        <v>482</v>
      </c>
    </row>
    <row r="10" spans="1:7" s="444" customFormat="1" x14ac:dyDescent="0.25">
      <c r="B10" s="704" t="s">
        <v>689</v>
      </c>
    </row>
    <row r="11" spans="1:7" s="3" customFormat="1" ht="12.75" x14ac:dyDescent="0.2">
      <c r="B11" s="539" t="s">
        <v>242</v>
      </c>
    </row>
    <row r="12" spans="1:7" s="3" customFormat="1" ht="12.75" x14ac:dyDescent="0.2">
      <c r="B12" s="3" t="s">
        <v>542</v>
      </c>
    </row>
  </sheetData>
  <hyperlinks>
    <hyperlink ref="A1" location="index!A1" display="index" xr:uid="{5C50C7E8-75D7-42DF-A332-14164C5B8FD6}"/>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7BB7-D9D7-4B36-9683-A440EA981BD1}">
  <sheetPr>
    <tabColor rgb="FF92D050"/>
  </sheetPr>
  <dimension ref="A1:G13"/>
  <sheetViews>
    <sheetView zoomScale="115" zoomScaleNormal="115" workbookViewId="0"/>
  </sheetViews>
  <sheetFormatPr defaultRowHeight="15" x14ac:dyDescent="0.25"/>
  <cols>
    <col min="2" max="2" width="28.5703125" bestFit="1" customWidth="1"/>
  </cols>
  <sheetData>
    <row r="1" spans="1:7" x14ac:dyDescent="0.25">
      <c r="A1" s="372" t="s">
        <v>139</v>
      </c>
    </row>
    <row r="2" spans="1:7" x14ac:dyDescent="0.25">
      <c r="B2" s="2" t="s">
        <v>437</v>
      </c>
    </row>
    <row r="3" spans="1:7" ht="15.75" thickBot="1" x14ac:dyDescent="0.3"/>
    <row r="4" spans="1:7" ht="15" customHeight="1" thickBot="1" x14ac:dyDescent="0.3">
      <c r="B4" s="1017" t="s">
        <v>438</v>
      </c>
      <c r="C4" s="1018"/>
      <c r="D4" s="1018"/>
      <c r="E4" s="1019"/>
    </row>
    <row r="5" spans="1:7" x14ac:dyDescent="0.25">
      <c r="B5" s="450"/>
      <c r="C5" s="919" t="s">
        <v>82</v>
      </c>
      <c r="D5" s="919" t="s">
        <v>83</v>
      </c>
      <c r="E5" s="920" t="s">
        <v>518</v>
      </c>
    </row>
    <row r="6" spans="1:7" x14ac:dyDescent="0.25">
      <c r="B6" s="446" t="s">
        <v>394</v>
      </c>
      <c r="C6" s="662">
        <v>2212</v>
      </c>
      <c r="D6" s="662">
        <v>1598</v>
      </c>
      <c r="E6" s="664">
        <v>1353</v>
      </c>
      <c r="F6" s="812"/>
      <c r="G6" s="812"/>
    </row>
    <row r="7" spans="1:7" ht="15.75" thickBot="1" x14ac:dyDescent="0.3">
      <c r="B7" s="671" t="s">
        <v>439</v>
      </c>
      <c r="C7" s="672">
        <v>11.4</v>
      </c>
      <c r="D7" s="672">
        <v>10</v>
      </c>
      <c r="E7" s="779">
        <v>8.9</v>
      </c>
      <c r="F7" s="812"/>
      <c r="G7" s="812"/>
    </row>
    <row r="8" spans="1:7" ht="15.75" thickBot="1" x14ac:dyDescent="0.3">
      <c r="B8" s="1017" t="s">
        <v>440</v>
      </c>
      <c r="C8" s="1018"/>
      <c r="D8" s="1018"/>
      <c r="E8" s="1019"/>
    </row>
    <row r="9" spans="1:7" x14ac:dyDescent="0.25">
      <c r="B9" s="450"/>
      <c r="C9" s="919" t="s">
        <v>82</v>
      </c>
      <c r="D9" s="919" t="s">
        <v>83</v>
      </c>
      <c r="E9" s="920" t="s">
        <v>518</v>
      </c>
    </row>
    <row r="10" spans="1:7" x14ac:dyDescent="0.25">
      <c r="B10" s="446" t="s">
        <v>394</v>
      </c>
      <c r="C10" s="662">
        <v>2934</v>
      </c>
      <c r="D10" s="662">
        <v>2441</v>
      </c>
      <c r="E10" s="664">
        <v>2173</v>
      </c>
      <c r="F10" s="812"/>
      <c r="G10" s="812"/>
    </row>
    <row r="11" spans="1:7" ht="15.75" thickBot="1" x14ac:dyDescent="0.3">
      <c r="B11" s="448" t="s">
        <v>439</v>
      </c>
      <c r="C11" s="670">
        <v>15.6</v>
      </c>
      <c r="D11" s="670">
        <v>23.8</v>
      </c>
      <c r="E11" s="449">
        <v>21.9</v>
      </c>
      <c r="F11" s="812"/>
      <c r="G11" s="812"/>
    </row>
    <row r="12" spans="1:7" x14ac:dyDescent="0.25">
      <c r="B12" s="3" t="s">
        <v>482</v>
      </c>
    </row>
    <row r="13" spans="1:7" s="444" customFormat="1" x14ac:dyDescent="0.25">
      <c r="B13" s="704" t="s">
        <v>690</v>
      </c>
    </row>
  </sheetData>
  <mergeCells count="2">
    <mergeCell ref="B4:E4"/>
    <mergeCell ref="B8:E8"/>
  </mergeCells>
  <hyperlinks>
    <hyperlink ref="A1" location="index!A1" display="index" xr:uid="{1B36FABC-D9A1-4D9B-B98E-FBEAD42D26A9}"/>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D87F-2945-4E76-991B-E418DF47A3E2}">
  <sheetPr>
    <tabColor rgb="FF92D050"/>
  </sheetPr>
  <dimension ref="A1:F65"/>
  <sheetViews>
    <sheetView zoomScale="115" zoomScaleNormal="115" workbookViewId="0"/>
  </sheetViews>
  <sheetFormatPr defaultColWidth="10.5703125" defaultRowHeight="12.75" x14ac:dyDescent="0.2"/>
  <cols>
    <col min="1" max="1" width="10.140625" style="681" customWidth="1"/>
    <col min="2" max="2" width="10.5703125" style="532"/>
    <col min="3" max="3" width="22.140625" style="532" customWidth="1"/>
    <col min="4" max="4" width="10.5703125" style="532"/>
    <col min="5" max="5" width="25.5703125" style="532" bestFit="1" customWidth="1"/>
    <col min="6" max="16384" width="10.5703125" style="532"/>
  </cols>
  <sheetData>
    <row r="1" spans="1:4" ht="15" x14ac:dyDescent="0.25">
      <c r="A1" s="372" t="s">
        <v>139</v>
      </c>
    </row>
    <row r="2" spans="1:4" x14ac:dyDescent="0.2">
      <c r="A2" s="637"/>
      <c r="B2" s="637" t="s">
        <v>601</v>
      </c>
      <c r="C2" s="637"/>
    </row>
    <row r="3" spans="1:4" ht="13.5" thickBot="1" x14ac:dyDescent="0.25">
      <c r="A3" s="532"/>
      <c r="B3" s="636"/>
    </row>
    <row r="4" spans="1:4" x14ac:dyDescent="0.2">
      <c r="A4" s="532"/>
      <c r="B4" s="673" t="s">
        <v>355</v>
      </c>
      <c r="C4" s="674" t="s">
        <v>441</v>
      </c>
    </row>
    <row r="5" spans="1:4" x14ac:dyDescent="0.2">
      <c r="A5" s="532"/>
      <c r="B5" s="675">
        <v>2024</v>
      </c>
      <c r="C5" s="676">
        <v>52368</v>
      </c>
    </row>
    <row r="6" spans="1:4" x14ac:dyDescent="0.2">
      <c r="A6" s="532"/>
      <c r="B6" s="675">
        <v>2023</v>
      </c>
      <c r="C6" s="676">
        <v>55405</v>
      </c>
      <c r="D6" s="681"/>
    </row>
    <row r="7" spans="1:4" x14ac:dyDescent="0.2">
      <c r="A7" s="532"/>
      <c r="B7" s="675">
        <v>2022</v>
      </c>
      <c r="C7" s="676">
        <v>55668</v>
      </c>
      <c r="D7" s="681"/>
    </row>
    <row r="8" spans="1:4" x14ac:dyDescent="0.2">
      <c r="A8" s="532"/>
      <c r="B8" s="675">
        <v>2021</v>
      </c>
      <c r="C8" s="676">
        <v>51712</v>
      </c>
    </row>
    <row r="9" spans="1:4" x14ac:dyDescent="0.2">
      <c r="A9" s="532"/>
      <c r="B9" s="675">
        <v>2020</v>
      </c>
      <c r="C9" s="676">
        <v>59189</v>
      </c>
    </row>
    <row r="10" spans="1:4" x14ac:dyDescent="0.2">
      <c r="A10" s="532"/>
      <c r="B10" s="675">
        <v>2019</v>
      </c>
      <c r="C10" s="676">
        <v>45205</v>
      </c>
    </row>
    <row r="11" spans="1:4" x14ac:dyDescent="0.2">
      <c r="A11" s="532"/>
      <c r="B11" s="675">
        <v>2018</v>
      </c>
      <c r="C11" s="676">
        <v>48235</v>
      </c>
    </row>
    <row r="12" spans="1:4" x14ac:dyDescent="0.2">
      <c r="A12" s="532"/>
      <c r="B12" s="675">
        <v>2017</v>
      </c>
      <c r="C12" s="676">
        <v>42465</v>
      </c>
    </row>
    <row r="13" spans="1:4" x14ac:dyDescent="0.2">
      <c r="A13" s="532"/>
      <c r="B13" s="675">
        <v>2016</v>
      </c>
      <c r="C13" s="676">
        <v>43100</v>
      </c>
    </row>
    <row r="14" spans="1:4" x14ac:dyDescent="0.2">
      <c r="A14" s="532"/>
      <c r="B14" s="675">
        <v>2015</v>
      </c>
      <c r="C14" s="676">
        <v>41134</v>
      </c>
    </row>
    <row r="15" spans="1:4" x14ac:dyDescent="0.2">
      <c r="A15" s="532"/>
      <c r="B15" s="675">
        <v>2014</v>
      </c>
      <c r="C15" s="676">
        <v>39544</v>
      </c>
    </row>
    <row r="16" spans="1:4" x14ac:dyDescent="0.2">
      <c r="A16" s="532"/>
      <c r="B16" s="675">
        <v>2013</v>
      </c>
      <c r="C16" s="676">
        <v>42290</v>
      </c>
    </row>
    <row r="17" spans="1:6" x14ac:dyDescent="0.2">
      <c r="A17" s="532"/>
      <c r="B17" s="675">
        <v>2012</v>
      </c>
      <c r="C17" s="676">
        <v>34141</v>
      </c>
    </row>
    <row r="18" spans="1:6" x14ac:dyDescent="0.2">
      <c r="A18" s="532"/>
      <c r="B18" s="675">
        <v>2011</v>
      </c>
      <c r="C18" s="676">
        <v>32133</v>
      </c>
    </row>
    <row r="19" spans="1:6" x14ac:dyDescent="0.2">
      <c r="A19" s="532"/>
      <c r="B19" s="675">
        <v>2010</v>
      </c>
      <c r="C19" s="676">
        <v>30598</v>
      </c>
    </row>
    <row r="20" spans="1:6" x14ac:dyDescent="0.2">
      <c r="A20" s="532"/>
      <c r="B20" s="675">
        <v>2009</v>
      </c>
      <c r="C20" s="676">
        <v>28625</v>
      </c>
    </row>
    <row r="21" spans="1:6" x14ac:dyDescent="0.2">
      <c r="A21" s="532"/>
      <c r="B21" s="675">
        <v>2008</v>
      </c>
      <c r="C21" s="676">
        <v>25092</v>
      </c>
    </row>
    <row r="22" spans="1:6" ht="13.5" thickBot="1" x14ac:dyDescent="0.25">
      <c r="A22" s="532"/>
      <c r="B22" s="677">
        <v>2007</v>
      </c>
      <c r="C22" s="678">
        <v>21704</v>
      </c>
    </row>
    <row r="23" spans="1:6" x14ac:dyDescent="0.2">
      <c r="A23" s="532"/>
      <c r="B23" s="1020" t="s">
        <v>483</v>
      </c>
      <c r="C23" s="1020"/>
      <c r="D23" s="1020"/>
      <c r="E23" s="1020"/>
      <c r="F23" s="1020"/>
    </row>
    <row r="24" spans="1:6" s="912" customFormat="1" x14ac:dyDescent="0.2">
      <c r="B24" s="704" t="s">
        <v>691</v>
      </c>
      <c r="C24" s="921"/>
      <c r="D24" s="921"/>
      <c r="E24" s="921"/>
      <c r="F24" s="921"/>
    </row>
    <row r="25" spans="1:6" x14ac:dyDescent="0.2">
      <c r="A25" s="532"/>
      <c r="B25" s="679"/>
      <c r="C25" s="646"/>
      <c r="D25" s="646"/>
      <c r="E25" s="646"/>
      <c r="F25" s="646"/>
    </row>
    <row r="26" spans="1:6" x14ac:dyDescent="0.2">
      <c r="A26" s="680"/>
    </row>
    <row r="27" spans="1:6" x14ac:dyDescent="0.2">
      <c r="A27" s="680"/>
      <c r="B27" s="681"/>
      <c r="C27" s="680"/>
      <c r="D27" s="680"/>
      <c r="E27" s="680"/>
      <c r="F27" s="680"/>
    </row>
    <row r="28" spans="1:6" x14ac:dyDescent="0.2">
      <c r="A28" s="680"/>
      <c r="B28" s="681"/>
      <c r="C28" s="680"/>
      <c r="D28" s="680"/>
      <c r="E28" s="680"/>
      <c r="F28" s="680"/>
    </row>
    <row r="29" spans="1:6" x14ac:dyDescent="0.2">
      <c r="B29" s="681"/>
      <c r="C29" s="681"/>
      <c r="D29" s="681"/>
    </row>
    <row r="30" spans="1:6" x14ac:dyDescent="0.2">
      <c r="B30" s="681"/>
      <c r="C30" s="681"/>
      <c r="D30" s="681"/>
    </row>
    <row r="31" spans="1:6" x14ac:dyDescent="0.2">
      <c r="B31" s="681"/>
      <c r="C31" s="681"/>
      <c r="D31" s="681"/>
    </row>
    <row r="32" spans="1:6" x14ac:dyDescent="0.2">
      <c r="B32" s="681"/>
      <c r="C32" s="681"/>
      <c r="D32" s="681"/>
    </row>
    <row r="33" spans="2:4" x14ac:dyDescent="0.2">
      <c r="B33" s="681"/>
      <c r="C33" s="681"/>
      <c r="D33" s="681"/>
    </row>
    <row r="34" spans="2:4" x14ac:dyDescent="0.2">
      <c r="B34" s="681"/>
      <c r="C34" s="681"/>
      <c r="D34" s="681"/>
    </row>
    <row r="35" spans="2:4" x14ac:dyDescent="0.2">
      <c r="B35" s="681"/>
      <c r="C35" s="681"/>
      <c r="D35" s="681"/>
    </row>
    <row r="36" spans="2:4" x14ac:dyDescent="0.2">
      <c r="B36" s="681"/>
      <c r="C36" s="681"/>
      <c r="D36" s="681"/>
    </row>
    <row r="37" spans="2:4" x14ac:dyDescent="0.2">
      <c r="B37" s="681"/>
      <c r="C37" s="681"/>
      <c r="D37" s="681"/>
    </row>
    <row r="38" spans="2:4" x14ac:dyDescent="0.2">
      <c r="B38" s="681"/>
      <c r="C38" s="681"/>
      <c r="D38" s="681"/>
    </row>
    <row r="39" spans="2:4" x14ac:dyDescent="0.2">
      <c r="B39" s="681"/>
      <c r="C39" s="681"/>
      <c r="D39" s="681"/>
    </row>
    <row r="40" spans="2:4" x14ac:dyDescent="0.2">
      <c r="B40" s="681"/>
      <c r="C40" s="681"/>
      <c r="D40" s="681"/>
    </row>
    <row r="41" spans="2:4" x14ac:dyDescent="0.2">
      <c r="B41" s="681"/>
      <c r="C41" s="681"/>
      <c r="D41" s="681"/>
    </row>
    <row r="42" spans="2:4" x14ac:dyDescent="0.2">
      <c r="B42" s="681"/>
      <c r="C42" s="681"/>
      <c r="D42" s="681"/>
    </row>
    <row r="43" spans="2:4" x14ac:dyDescent="0.2">
      <c r="B43" s="681"/>
      <c r="C43" s="681"/>
      <c r="D43" s="681"/>
    </row>
    <row r="44" spans="2:4" x14ac:dyDescent="0.2">
      <c r="B44" s="681"/>
      <c r="C44" s="681"/>
      <c r="D44" s="681"/>
    </row>
    <row r="45" spans="2:4" x14ac:dyDescent="0.2">
      <c r="B45" s="681"/>
      <c r="C45" s="681"/>
      <c r="D45" s="681"/>
    </row>
    <row r="46" spans="2:4" x14ac:dyDescent="0.2">
      <c r="B46" s="681"/>
      <c r="C46" s="681"/>
      <c r="D46" s="681"/>
    </row>
    <row r="47" spans="2:4" x14ac:dyDescent="0.2">
      <c r="B47" s="681"/>
      <c r="C47" s="681"/>
      <c r="D47" s="681"/>
    </row>
    <row r="48" spans="2:4" x14ac:dyDescent="0.2">
      <c r="B48" s="681"/>
      <c r="C48" s="681"/>
      <c r="D48" s="681"/>
    </row>
    <row r="49" spans="2:4" x14ac:dyDescent="0.2">
      <c r="B49" s="681"/>
      <c r="C49" s="681"/>
      <c r="D49" s="681"/>
    </row>
    <row r="50" spans="2:4" x14ac:dyDescent="0.2">
      <c r="B50" s="681"/>
      <c r="C50" s="681"/>
      <c r="D50" s="681"/>
    </row>
    <row r="51" spans="2:4" x14ac:dyDescent="0.2">
      <c r="B51" s="681"/>
      <c r="C51" s="681"/>
      <c r="D51" s="681"/>
    </row>
    <row r="52" spans="2:4" x14ac:dyDescent="0.2">
      <c r="B52" s="681"/>
      <c r="C52" s="681"/>
      <c r="D52" s="681"/>
    </row>
    <row r="53" spans="2:4" x14ac:dyDescent="0.2">
      <c r="B53" s="681"/>
      <c r="C53" s="681"/>
      <c r="D53" s="681"/>
    </row>
    <row r="54" spans="2:4" x14ac:dyDescent="0.2">
      <c r="B54" s="681"/>
      <c r="C54" s="681"/>
      <c r="D54" s="681"/>
    </row>
    <row r="55" spans="2:4" x14ac:dyDescent="0.2">
      <c r="B55" s="681"/>
      <c r="C55" s="681"/>
      <c r="D55" s="681"/>
    </row>
    <row r="56" spans="2:4" x14ac:dyDescent="0.2">
      <c r="B56" s="681"/>
      <c r="C56" s="681"/>
      <c r="D56" s="681"/>
    </row>
    <row r="57" spans="2:4" x14ac:dyDescent="0.2">
      <c r="B57" s="681"/>
      <c r="C57" s="681"/>
      <c r="D57" s="681"/>
    </row>
    <row r="58" spans="2:4" x14ac:dyDescent="0.2">
      <c r="B58" s="681"/>
      <c r="C58" s="681"/>
      <c r="D58" s="681"/>
    </row>
    <row r="59" spans="2:4" x14ac:dyDescent="0.2">
      <c r="B59" s="681"/>
      <c r="C59" s="681"/>
      <c r="D59" s="681"/>
    </row>
    <row r="60" spans="2:4" x14ac:dyDescent="0.2">
      <c r="B60" s="681"/>
      <c r="C60" s="681"/>
      <c r="D60" s="681"/>
    </row>
    <row r="61" spans="2:4" x14ac:dyDescent="0.2">
      <c r="B61" s="681"/>
      <c r="C61" s="681"/>
      <c r="D61" s="681"/>
    </row>
    <row r="62" spans="2:4" x14ac:dyDescent="0.2">
      <c r="B62" s="681"/>
      <c r="C62" s="681"/>
      <c r="D62" s="681"/>
    </row>
    <row r="63" spans="2:4" x14ac:dyDescent="0.2">
      <c r="B63" s="681"/>
      <c r="C63" s="681"/>
      <c r="D63" s="681"/>
    </row>
    <row r="64" spans="2:4" x14ac:dyDescent="0.2">
      <c r="B64" s="681"/>
      <c r="C64" s="681"/>
      <c r="D64" s="681"/>
    </row>
    <row r="65" spans="2:4" x14ac:dyDescent="0.2">
      <c r="B65" s="681"/>
      <c r="C65" s="681"/>
      <c r="D65" s="681"/>
    </row>
  </sheetData>
  <mergeCells count="1">
    <mergeCell ref="B23:F23"/>
  </mergeCells>
  <hyperlinks>
    <hyperlink ref="A1" location="index!A1" display="index" xr:uid="{24BAE2DF-5568-4633-9A29-3568C914CA8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99A5-1475-4009-BF18-F18537ACC436}">
  <sheetPr>
    <tabColor rgb="FF92D050"/>
  </sheetPr>
  <dimension ref="A1:F23"/>
  <sheetViews>
    <sheetView workbookViewId="0"/>
  </sheetViews>
  <sheetFormatPr defaultColWidth="9.42578125" defaultRowHeight="12.75" customHeight="1" x14ac:dyDescent="0.2"/>
  <cols>
    <col min="1" max="1" width="10.140625" style="532" customWidth="1"/>
    <col min="2" max="2" width="22.5703125" style="532" customWidth="1"/>
    <col min="3" max="4" width="11.85546875" style="532" customWidth="1"/>
    <col min="5" max="16384" width="9.42578125" style="532"/>
  </cols>
  <sheetData>
    <row r="1" spans="1:5" ht="15" x14ac:dyDescent="0.25">
      <c r="A1" s="372" t="s">
        <v>139</v>
      </c>
      <c r="B1" s="682"/>
    </row>
    <row r="2" spans="1:5" x14ac:dyDescent="0.2">
      <c r="A2" s="637"/>
      <c r="B2" s="637" t="s">
        <v>442</v>
      </c>
      <c r="C2" s="700"/>
    </row>
    <row r="3" spans="1:5" ht="13.5" thickBot="1" x14ac:dyDescent="0.25">
      <c r="B3" s="701"/>
    </row>
    <row r="4" spans="1:5" x14ac:dyDescent="0.2">
      <c r="B4" s="683" t="s">
        <v>443</v>
      </c>
      <c r="C4" s="684" t="s">
        <v>82</v>
      </c>
      <c r="D4" s="684" t="s">
        <v>83</v>
      </c>
      <c r="E4" s="685" t="s">
        <v>518</v>
      </c>
    </row>
    <row r="5" spans="1:5" x14ac:dyDescent="0.2">
      <c r="B5" s="686"/>
      <c r="C5" s="1021" t="s">
        <v>220</v>
      </c>
      <c r="D5" s="1022"/>
      <c r="E5" s="1023"/>
    </row>
    <row r="6" spans="1:5" x14ac:dyDescent="0.2">
      <c r="B6" s="687" t="s">
        <v>444</v>
      </c>
      <c r="C6" s="857">
        <v>-0.06</v>
      </c>
      <c r="D6" s="689">
        <v>2.5</v>
      </c>
      <c r="E6" s="690">
        <v>5.7</v>
      </c>
    </row>
    <row r="7" spans="1:5" x14ac:dyDescent="0.2">
      <c r="B7" s="687" t="s">
        <v>445</v>
      </c>
      <c r="C7" s="688">
        <v>24</v>
      </c>
      <c r="D7" s="689">
        <v>29.7</v>
      </c>
      <c r="E7" s="830">
        <v>28.8</v>
      </c>
    </row>
    <row r="8" spans="1:5" x14ac:dyDescent="0.2">
      <c r="B8" s="687" t="s">
        <v>446</v>
      </c>
      <c r="C8" s="691">
        <v>-0.11</v>
      </c>
      <c r="D8" s="689">
        <v>0.01</v>
      </c>
      <c r="E8" s="690">
        <v>0.05</v>
      </c>
    </row>
    <row r="9" spans="1:5" x14ac:dyDescent="0.2">
      <c r="B9" s="686"/>
      <c r="C9" s="1024" t="s">
        <v>447</v>
      </c>
      <c r="D9" s="1024"/>
      <c r="E9" s="1025"/>
    </row>
    <row r="10" spans="1:5" x14ac:dyDescent="0.2">
      <c r="B10" s="687" t="s">
        <v>444</v>
      </c>
      <c r="C10" s="692">
        <v>34</v>
      </c>
      <c r="D10" s="693">
        <v>76</v>
      </c>
      <c r="E10" s="694">
        <v>151</v>
      </c>
    </row>
    <row r="11" spans="1:5" x14ac:dyDescent="0.2">
      <c r="B11" s="687" t="s">
        <v>445</v>
      </c>
      <c r="C11" s="692">
        <v>1487</v>
      </c>
      <c r="D11" s="693">
        <v>1685</v>
      </c>
      <c r="E11" s="702">
        <v>1787</v>
      </c>
    </row>
    <row r="12" spans="1:5" ht="13.5" thickBot="1" x14ac:dyDescent="0.25">
      <c r="B12" s="695" t="s">
        <v>446</v>
      </c>
      <c r="C12" s="696" t="s">
        <v>448</v>
      </c>
      <c r="D12" s="697" t="s">
        <v>448</v>
      </c>
      <c r="E12" s="698">
        <v>8</v>
      </c>
    </row>
    <row r="13" spans="1:5" ht="15" customHeight="1" x14ac:dyDescent="0.2">
      <c r="B13" s="743" t="s">
        <v>478</v>
      </c>
      <c r="D13" s="631"/>
    </row>
    <row r="14" spans="1:5" s="912" customFormat="1" x14ac:dyDescent="0.2">
      <c r="B14" s="912" t="s">
        <v>692</v>
      </c>
    </row>
    <row r="15" spans="1:5" x14ac:dyDescent="0.2">
      <c r="B15" s="699" t="s">
        <v>167</v>
      </c>
    </row>
    <row r="16" spans="1:5" x14ac:dyDescent="0.2">
      <c r="B16" s="532" t="s">
        <v>508</v>
      </c>
    </row>
    <row r="17" spans="3:6" ht="12.75" customHeight="1" x14ac:dyDescent="0.25">
      <c r="C17"/>
      <c r="D17"/>
      <c r="E17"/>
      <c r="F17"/>
    </row>
    <row r="18" spans="3:6" ht="12.75" customHeight="1" x14ac:dyDescent="0.25">
      <c r="C18"/>
      <c r="D18"/>
      <c r="E18"/>
      <c r="F18"/>
    </row>
    <row r="19" spans="3:6" ht="12.75" customHeight="1" x14ac:dyDescent="0.25">
      <c r="C19"/>
      <c r="D19"/>
      <c r="E19"/>
      <c r="F19"/>
    </row>
    <row r="20" spans="3:6" ht="12.75" customHeight="1" x14ac:dyDescent="0.25">
      <c r="C20"/>
      <c r="D20"/>
      <c r="E20"/>
      <c r="F20"/>
    </row>
    <row r="21" spans="3:6" ht="12.75" customHeight="1" x14ac:dyDescent="0.25">
      <c r="C21"/>
      <c r="D21"/>
      <c r="E21"/>
      <c r="F21"/>
    </row>
    <row r="22" spans="3:6" ht="12.75" customHeight="1" x14ac:dyDescent="0.25">
      <c r="C22"/>
      <c r="D22"/>
      <c r="E22"/>
      <c r="F22"/>
    </row>
    <row r="23" spans="3:6" ht="12.75" customHeight="1" x14ac:dyDescent="0.25">
      <c r="C23"/>
      <c r="D23"/>
      <c r="E23"/>
      <c r="F23"/>
    </row>
  </sheetData>
  <mergeCells count="2">
    <mergeCell ref="C5:E5"/>
    <mergeCell ref="C9:E9"/>
  </mergeCells>
  <hyperlinks>
    <hyperlink ref="A1" location="index!A1" display="index" xr:uid="{0B104B1E-916C-40ED-BC62-5D9679598C11}"/>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7AD01-D200-420D-89ED-060F343D7889}">
  <sheetPr>
    <tabColor rgb="FF92D050"/>
  </sheetPr>
  <dimension ref="A1:N18"/>
  <sheetViews>
    <sheetView workbookViewId="0"/>
  </sheetViews>
  <sheetFormatPr defaultRowHeight="15" x14ac:dyDescent="0.25"/>
  <cols>
    <col min="2" max="2" width="22" customWidth="1"/>
    <col min="10" max="10" width="8.85546875" style="817"/>
  </cols>
  <sheetData>
    <row r="1" spans="1:14" x14ac:dyDescent="0.25">
      <c r="A1" s="372" t="s">
        <v>139</v>
      </c>
    </row>
    <row r="2" spans="1:14" x14ac:dyDescent="0.25">
      <c r="B2" s="2" t="s">
        <v>279</v>
      </c>
      <c r="C2" s="3"/>
      <c r="D2" s="3"/>
      <c r="E2" s="3"/>
      <c r="F2" s="3"/>
      <c r="G2" s="3"/>
      <c r="H2" s="3"/>
      <c r="I2" s="3"/>
      <c r="J2" s="3"/>
      <c r="K2" s="3"/>
      <c r="L2" s="3"/>
      <c r="M2" s="3"/>
      <c r="N2" s="3"/>
    </row>
    <row r="3" spans="1:14" ht="15.75" thickBot="1" x14ac:dyDescent="0.3">
      <c r="B3" s="3"/>
      <c r="C3" s="3"/>
      <c r="D3" s="3"/>
      <c r="E3" s="3"/>
      <c r="F3" s="3"/>
      <c r="G3" s="3"/>
      <c r="H3" s="3"/>
      <c r="I3" s="316"/>
      <c r="J3" s="345"/>
      <c r="K3" s="3"/>
      <c r="L3" s="3"/>
      <c r="M3" s="3"/>
      <c r="N3" s="3"/>
    </row>
    <row r="4" spans="1:14" ht="15.75" thickBot="1" x14ac:dyDescent="0.3">
      <c r="B4" s="317" t="s">
        <v>224</v>
      </c>
      <c r="C4" s="318">
        <v>2016</v>
      </c>
      <c r="D4" s="318">
        <v>2017</v>
      </c>
      <c r="E4" s="318">
        <v>2018</v>
      </c>
      <c r="F4" s="318">
        <v>2019</v>
      </c>
      <c r="G4" s="318">
        <v>2020</v>
      </c>
      <c r="H4" s="319">
        <v>2021</v>
      </c>
      <c r="I4" s="323">
        <v>2022</v>
      </c>
      <c r="J4" s="323">
        <v>2023</v>
      </c>
      <c r="K4" s="325">
        <v>2024</v>
      </c>
      <c r="L4" s="3"/>
      <c r="M4" s="3"/>
      <c r="N4" s="3"/>
    </row>
    <row r="5" spans="1:14" x14ac:dyDescent="0.25">
      <c r="B5" s="320"/>
      <c r="C5" s="1026" t="s">
        <v>220</v>
      </c>
      <c r="D5" s="983"/>
      <c r="E5" s="983"/>
      <c r="F5" s="983"/>
      <c r="G5" s="983"/>
      <c r="H5" s="983"/>
      <c r="I5" s="983"/>
      <c r="J5" s="983"/>
      <c r="K5" s="984"/>
      <c r="L5" s="3"/>
      <c r="M5" s="3"/>
      <c r="N5" s="3"/>
    </row>
    <row r="6" spans="1:14" x14ac:dyDescent="0.25">
      <c r="B6" s="254" t="s">
        <v>225</v>
      </c>
      <c r="C6" s="77">
        <v>-89</v>
      </c>
      <c r="D6" s="77">
        <v>45</v>
      </c>
      <c r="E6" s="77">
        <v>103</v>
      </c>
      <c r="F6" s="77">
        <v>211</v>
      </c>
      <c r="G6" s="77">
        <v>-476</v>
      </c>
      <c r="H6" s="255">
        <v>488</v>
      </c>
      <c r="I6" s="324">
        <v>519</v>
      </c>
      <c r="J6" s="324">
        <v>277</v>
      </c>
      <c r="K6" s="326">
        <v>275</v>
      </c>
      <c r="L6" s="3"/>
      <c r="M6" s="3"/>
      <c r="N6" s="3"/>
    </row>
    <row r="7" spans="1:14" ht="15.75" thickBot="1" x14ac:dyDescent="0.3">
      <c r="B7" s="321" t="s">
        <v>226</v>
      </c>
      <c r="C7" s="218">
        <v>408</v>
      </c>
      <c r="D7" s="218">
        <v>-140</v>
      </c>
      <c r="E7" s="218">
        <v>190</v>
      </c>
      <c r="F7" s="218">
        <v>734</v>
      </c>
      <c r="G7" s="218">
        <v>343</v>
      </c>
      <c r="H7" s="322">
        <v>220</v>
      </c>
      <c r="I7" s="138">
        <v>-1670</v>
      </c>
      <c r="J7" s="138">
        <v>194</v>
      </c>
      <c r="K7" s="244">
        <v>80</v>
      </c>
      <c r="L7" s="3"/>
      <c r="M7" s="3"/>
      <c r="N7" s="3"/>
    </row>
    <row r="8" spans="1:14" x14ac:dyDescent="0.25">
      <c r="B8" s="307" t="s">
        <v>494</v>
      </c>
      <c r="C8" s="3"/>
      <c r="D8" s="3"/>
      <c r="E8" s="3"/>
      <c r="F8" s="3"/>
      <c r="G8" s="3"/>
      <c r="H8" s="3"/>
      <c r="I8" s="3"/>
      <c r="J8" s="3"/>
      <c r="K8" s="3"/>
      <c r="L8" s="3"/>
      <c r="M8" s="3"/>
      <c r="N8" s="3"/>
    </row>
    <row r="9" spans="1:14" x14ac:dyDescent="0.25">
      <c r="B9" s="309" t="s">
        <v>693</v>
      </c>
      <c r="C9" s="3"/>
      <c r="D9" s="3"/>
      <c r="E9" s="3"/>
      <c r="F9" s="3"/>
      <c r="G9" s="3"/>
      <c r="H9" s="3"/>
      <c r="I9" s="3"/>
      <c r="J9" s="3"/>
      <c r="K9" s="3"/>
      <c r="L9" s="3"/>
      <c r="M9" s="3"/>
      <c r="N9" s="3"/>
    </row>
    <row r="10" spans="1:14" x14ac:dyDescent="0.25">
      <c r="B10" s="3" t="s">
        <v>507</v>
      </c>
      <c r="C10" s="3"/>
      <c r="D10" s="3"/>
      <c r="E10" s="3"/>
      <c r="F10" s="3"/>
      <c r="G10" s="3"/>
      <c r="H10" s="3"/>
      <c r="I10" s="3"/>
      <c r="J10" s="3"/>
      <c r="K10" s="3"/>
      <c r="L10" s="3"/>
      <c r="M10" s="3"/>
      <c r="N10" s="3"/>
    </row>
    <row r="11" spans="1:14" x14ac:dyDescent="0.25">
      <c r="B11" s="3" t="s">
        <v>227</v>
      </c>
      <c r="C11" s="3"/>
      <c r="D11" s="3"/>
      <c r="E11" s="3"/>
      <c r="F11" s="3"/>
      <c r="G11" s="3"/>
      <c r="H11" s="3"/>
      <c r="I11" s="3"/>
      <c r="J11" s="3"/>
      <c r="K11" s="3"/>
      <c r="L11" s="3"/>
      <c r="M11" s="3"/>
      <c r="N11" s="3"/>
    </row>
    <row r="15" spans="1:14" x14ac:dyDescent="0.25">
      <c r="D15" s="836"/>
    </row>
    <row r="17" spans="5:5" x14ac:dyDescent="0.25">
      <c r="E17" s="327"/>
    </row>
    <row r="18" spans="5:5" x14ac:dyDescent="0.25">
      <c r="E18" s="327"/>
    </row>
  </sheetData>
  <mergeCells count="1">
    <mergeCell ref="C5:K5"/>
  </mergeCells>
  <hyperlinks>
    <hyperlink ref="A1" location="index!A1" display="index" xr:uid="{8E2763DC-4DD4-4715-8CF6-CBD231045523}"/>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C7696-027E-46BA-A533-E1304E88B8AF}">
  <sheetPr>
    <tabColor rgb="FF92D050"/>
  </sheetPr>
  <dimension ref="A1:U10"/>
  <sheetViews>
    <sheetView workbookViewId="0"/>
  </sheetViews>
  <sheetFormatPr defaultRowHeight="15" x14ac:dyDescent="0.25"/>
  <cols>
    <col min="2" max="2" width="36.7109375" customWidth="1"/>
    <col min="20" max="20" width="8.85546875" style="817"/>
  </cols>
  <sheetData>
    <row r="1" spans="1:21" x14ac:dyDescent="0.25">
      <c r="A1" s="372" t="s">
        <v>139</v>
      </c>
    </row>
    <row r="2" spans="1:21" x14ac:dyDescent="0.25">
      <c r="B2" s="2" t="s">
        <v>694</v>
      </c>
      <c r="C2" s="299"/>
      <c r="D2" s="299"/>
      <c r="E2" s="299"/>
      <c r="F2" s="299"/>
      <c r="G2" s="299"/>
      <c r="H2" s="299"/>
      <c r="I2" s="299"/>
      <c r="J2" s="299"/>
      <c r="K2" s="299"/>
      <c r="L2" s="299"/>
      <c r="M2" s="299"/>
      <c r="N2" s="299"/>
      <c r="O2" s="299"/>
      <c r="P2" s="299"/>
      <c r="Q2" s="299"/>
      <c r="R2" s="299"/>
      <c r="S2" s="299"/>
      <c r="T2" s="299"/>
      <c r="U2" s="299"/>
    </row>
    <row r="3" spans="1:21" ht="15.75" thickBot="1" x14ac:dyDescent="0.3">
      <c r="B3" s="299"/>
      <c r="C3" s="299"/>
      <c r="D3" s="299"/>
      <c r="E3" s="299"/>
      <c r="F3" s="299"/>
      <c r="G3" s="299"/>
      <c r="H3" s="299"/>
      <c r="I3" s="299"/>
      <c r="J3" s="299"/>
      <c r="K3" s="299"/>
      <c r="L3" s="299"/>
      <c r="M3" s="300"/>
      <c r="N3" s="300"/>
      <c r="O3" s="300"/>
      <c r="P3" s="300"/>
      <c r="Q3" s="300"/>
      <c r="R3" s="300"/>
      <c r="S3" s="300"/>
      <c r="T3" s="300"/>
      <c r="U3" s="300"/>
    </row>
    <row r="4" spans="1:21" ht="15.75" thickBot="1" x14ac:dyDescent="0.3">
      <c r="B4" s="1027"/>
      <c r="C4" s="922" t="s">
        <v>205</v>
      </c>
      <c r="D4" s="923" t="s">
        <v>206</v>
      </c>
      <c r="E4" s="923" t="s">
        <v>207</v>
      </c>
      <c r="F4" s="923" t="s">
        <v>208</v>
      </c>
      <c r="G4" s="923" t="s">
        <v>209</v>
      </c>
      <c r="H4" s="923" t="s">
        <v>210</v>
      </c>
      <c r="I4" s="923" t="s">
        <v>211</v>
      </c>
      <c r="J4" s="923" t="s">
        <v>212</v>
      </c>
      <c r="K4" s="923" t="s">
        <v>213</v>
      </c>
      <c r="L4" s="923" t="s">
        <v>214</v>
      </c>
      <c r="M4" s="923" t="s">
        <v>215</v>
      </c>
      <c r="N4" s="923" t="s">
        <v>216</v>
      </c>
      <c r="O4" s="923" t="s">
        <v>217</v>
      </c>
      <c r="P4" s="923" t="s">
        <v>218</v>
      </c>
      <c r="Q4" s="923" t="s">
        <v>219</v>
      </c>
      <c r="R4" s="923" t="s">
        <v>81</v>
      </c>
      <c r="S4" s="923" t="s">
        <v>82</v>
      </c>
      <c r="T4" s="923" t="s">
        <v>83</v>
      </c>
      <c r="U4" s="312" t="s">
        <v>518</v>
      </c>
    </row>
    <row r="5" spans="1:21" ht="15.75" thickBot="1" x14ac:dyDescent="0.3">
      <c r="B5" s="1028"/>
      <c r="C5" s="1029" t="s">
        <v>220</v>
      </c>
      <c r="D5" s="1030"/>
      <c r="E5" s="1030"/>
      <c r="F5" s="1030"/>
      <c r="G5" s="1030"/>
      <c r="H5" s="1030"/>
      <c r="I5" s="1030"/>
      <c r="J5" s="1030"/>
      <c r="K5" s="1030"/>
      <c r="L5" s="1030"/>
      <c r="M5" s="1030"/>
      <c r="N5" s="1030"/>
      <c r="O5" s="1030"/>
      <c r="P5" s="1030"/>
      <c r="Q5" s="1030"/>
      <c r="R5" s="1030"/>
      <c r="S5" s="1030"/>
      <c r="T5" s="1030"/>
      <c r="U5" s="1031"/>
    </row>
    <row r="6" spans="1:21" x14ac:dyDescent="0.25">
      <c r="B6" s="301" t="s">
        <v>221</v>
      </c>
      <c r="C6" s="838">
        <v>989</v>
      </c>
      <c r="D6" s="302">
        <v>1116</v>
      </c>
      <c r="E6" s="302">
        <v>1131</v>
      </c>
      <c r="F6" s="302">
        <v>1269</v>
      </c>
      <c r="G6" s="302">
        <v>1434</v>
      </c>
      <c r="H6" s="302">
        <v>1465</v>
      </c>
      <c r="I6" s="302">
        <v>1489</v>
      </c>
      <c r="J6" s="302">
        <v>1481</v>
      </c>
      <c r="K6" s="302">
        <v>1522</v>
      </c>
      <c r="L6" s="302">
        <v>1529</v>
      </c>
      <c r="M6" s="302">
        <v>1522</v>
      </c>
      <c r="N6" s="302">
        <v>1485</v>
      </c>
      <c r="O6" s="302">
        <v>1337</v>
      </c>
      <c r="P6" s="302">
        <v>1360</v>
      </c>
      <c r="Q6" s="302">
        <v>1413</v>
      </c>
      <c r="R6" s="302">
        <v>1431</v>
      </c>
      <c r="S6" s="310">
        <v>1294</v>
      </c>
      <c r="T6" s="310">
        <v>1270</v>
      </c>
      <c r="U6" s="313">
        <v>1347</v>
      </c>
    </row>
    <row r="7" spans="1:21" x14ac:dyDescent="0.25">
      <c r="B7" s="303" t="s">
        <v>222</v>
      </c>
      <c r="C7" s="839">
        <v>328</v>
      </c>
      <c r="D7" s="304">
        <v>488</v>
      </c>
      <c r="E7" s="304">
        <v>487</v>
      </c>
      <c r="F7" s="304">
        <v>532</v>
      </c>
      <c r="G7" s="304">
        <v>728</v>
      </c>
      <c r="H7" s="304">
        <v>713</v>
      </c>
      <c r="I7" s="304">
        <v>702</v>
      </c>
      <c r="J7" s="304">
        <v>536</v>
      </c>
      <c r="K7" s="304">
        <v>629</v>
      </c>
      <c r="L7" s="304">
        <v>602</v>
      </c>
      <c r="M7" s="304">
        <v>659</v>
      </c>
      <c r="N7" s="304">
        <v>662</v>
      </c>
      <c r="O7" s="304">
        <v>594</v>
      </c>
      <c r="P7" s="304">
        <v>563</v>
      </c>
      <c r="Q7" s="304">
        <v>506</v>
      </c>
      <c r="R7" s="304">
        <v>469</v>
      </c>
      <c r="S7" s="311">
        <v>489</v>
      </c>
      <c r="T7" s="311">
        <v>551</v>
      </c>
      <c r="U7" s="314">
        <v>544</v>
      </c>
    </row>
    <row r="8" spans="1:21" ht="15.75" thickBot="1" x14ac:dyDescent="0.3">
      <c r="B8" s="305" t="s">
        <v>223</v>
      </c>
      <c r="C8" s="840">
        <v>33.159999999999997</v>
      </c>
      <c r="D8" s="306">
        <v>43.73</v>
      </c>
      <c r="E8" s="306">
        <v>43.06</v>
      </c>
      <c r="F8" s="306">
        <v>41.92</v>
      </c>
      <c r="G8" s="306">
        <v>50.77</v>
      </c>
      <c r="H8" s="306">
        <v>48.67</v>
      </c>
      <c r="I8" s="306">
        <v>47.15</v>
      </c>
      <c r="J8" s="306">
        <v>36.19</v>
      </c>
      <c r="K8" s="306">
        <v>41.33</v>
      </c>
      <c r="L8" s="306">
        <v>39.369999999999997</v>
      </c>
      <c r="M8" s="306">
        <v>43.3</v>
      </c>
      <c r="N8" s="306">
        <v>44.58</v>
      </c>
      <c r="O8" s="306">
        <v>44.43</v>
      </c>
      <c r="P8" s="306">
        <v>41.4</v>
      </c>
      <c r="Q8" s="306">
        <v>35.82</v>
      </c>
      <c r="R8" s="306">
        <v>32.75</v>
      </c>
      <c r="S8" s="841">
        <v>37.79</v>
      </c>
      <c r="T8" s="841">
        <v>43.39</v>
      </c>
      <c r="U8" s="315">
        <v>40.39</v>
      </c>
    </row>
    <row r="9" spans="1:21" x14ac:dyDescent="0.25">
      <c r="B9" s="307" t="s">
        <v>494</v>
      </c>
      <c r="C9" s="3"/>
      <c r="D9" s="3"/>
      <c r="E9" s="3"/>
      <c r="F9" s="3"/>
      <c r="G9" s="3"/>
      <c r="H9" s="3"/>
      <c r="I9" s="3"/>
      <c r="J9" s="3"/>
      <c r="K9" s="3"/>
      <c r="L9" s="3"/>
      <c r="M9" s="3"/>
      <c r="N9" s="3"/>
      <c r="O9" s="3"/>
      <c r="P9" s="3"/>
      <c r="Q9" s="3"/>
      <c r="R9" s="3"/>
      <c r="S9" s="345"/>
      <c r="T9" s="345"/>
      <c r="U9" s="3"/>
    </row>
    <row r="10" spans="1:21" x14ac:dyDescent="0.25">
      <c r="B10" s="309" t="s">
        <v>695</v>
      </c>
      <c r="C10" s="3"/>
      <c r="D10" s="3"/>
      <c r="E10" s="3"/>
      <c r="F10" s="3"/>
      <c r="G10" s="3"/>
      <c r="H10" s="3"/>
      <c r="I10" s="3"/>
      <c r="J10" s="3"/>
      <c r="K10" s="3"/>
      <c r="L10" s="3"/>
      <c r="M10" s="3"/>
      <c r="N10" s="3"/>
      <c r="O10" s="3"/>
      <c r="P10" s="3"/>
      <c r="Q10" s="3"/>
      <c r="R10" s="3"/>
      <c r="S10" s="3"/>
      <c r="T10" s="3"/>
      <c r="U10" s="3"/>
    </row>
  </sheetData>
  <mergeCells count="2">
    <mergeCell ref="B4:B5"/>
    <mergeCell ref="C5:U5"/>
  </mergeCells>
  <hyperlinks>
    <hyperlink ref="A1" location="index!A1" display="index" xr:uid="{09A6DD77-055F-4370-9E44-C38BECE04ADA}"/>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2F33B-2D25-43E3-816D-4E0E570F006C}">
  <sheetPr>
    <tabColor rgb="FF92D050"/>
  </sheetPr>
  <dimension ref="A1:AI9"/>
  <sheetViews>
    <sheetView workbookViewId="0"/>
  </sheetViews>
  <sheetFormatPr defaultRowHeight="15" x14ac:dyDescent="0.25"/>
  <sheetData>
    <row r="1" spans="1:35" x14ac:dyDescent="0.25">
      <c r="A1" s="154" t="s">
        <v>144</v>
      </c>
    </row>
    <row r="2" spans="1:35" x14ac:dyDescent="0.25">
      <c r="A2" s="372" t="s">
        <v>139</v>
      </c>
      <c r="B2" s="351" t="s">
        <v>498</v>
      </c>
      <c r="C2" s="299"/>
      <c r="D2" s="299"/>
      <c r="E2" s="299"/>
      <c r="F2" s="299"/>
      <c r="G2" s="299"/>
      <c r="H2" s="299"/>
      <c r="I2" s="299"/>
      <c r="J2" s="299"/>
      <c r="K2" s="299"/>
      <c r="L2" s="299"/>
    </row>
    <row r="3" spans="1:35" ht="15.75" thickBot="1" x14ac:dyDescent="0.3"/>
    <row r="4" spans="1:35" x14ac:dyDescent="0.25">
      <c r="B4" s="1036">
        <v>2008</v>
      </c>
      <c r="C4" s="1035"/>
      <c r="D4" s="1032">
        <v>2009</v>
      </c>
      <c r="E4" s="1035"/>
      <c r="F4" s="1032">
        <v>2010</v>
      </c>
      <c r="G4" s="1035"/>
      <c r="H4" s="1032">
        <v>2011</v>
      </c>
      <c r="I4" s="1035"/>
      <c r="J4" s="1032">
        <v>2012</v>
      </c>
      <c r="K4" s="1035"/>
      <c r="L4" s="1032">
        <v>2013</v>
      </c>
      <c r="M4" s="1035"/>
      <c r="N4" s="1032">
        <v>2014</v>
      </c>
      <c r="O4" s="1035"/>
      <c r="P4" s="1032">
        <v>2015</v>
      </c>
      <c r="Q4" s="1035"/>
      <c r="R4" s="1032">
        <v>2016</v>
      </c>
      <c r="S4" s="1034"/>
      <c r="T4" s="1032">
        <v>2017</v>
      </c>
      <c r="U4" s="1034"/>
      <c r="V4" s="1032">
        <v>2018</v>
      </c>
      <c r="W4" s="1034"/>
      <c r="X4" s="1032">
        <v>2019</v>
      </c>
      <c r="Y4" s="1034"/>
      <c r="Z4" s="1032">
        <v>2020</v>
      </c>
      <c r="AA4" s="1034"/>
      <c r="AB4" s="1032">
        <v>2021</v>
      </c>
      <c r="AC4" s="1034"/>
      <c r="AD4" s="986">
        <v>2022</v>
      </c>
      <c r="AE4" s="986"/>
      <c r="AF4" s="1032">
        <v>2023</v>
      </c>
      <c r="AG4" s="1035"/>
      <c r="AH4" s="1032">
        <v>2024</v>
      </c>
      <c r="AI4" s="1033"/>
    </row>
    <row r="5" spans="1:35" x14ac:dyDescent="0.25">
      <c r="B5" s="426" t="s">
        <v>269</v>
      </c>
      <c r="C5" s="427" t="s">
        <v>270</v>
      </c>
      <c r="D5" s="427" t="s">
        <v>269</v>
      </c>
      <c r="E5" s="427" t="s">
        <v>270</v>
      </c>
      <c r="F5" s="427" t="s">
        <v>269</v>
      </c>
      <c r="G5" s="427" t="s">
        <v>270</v>
      </c>
      <c r="H5" s="427" t="s">
        <v>269</v>
      </c>
      <c r="I5" s="427" t="s">
        <v>270</v>
      </c>
      <c r="J5" s="427" t="s">
        <v>269</v>
      </c>
      <c r="K5" s="427" t="s">
        <v>270</v>
      </c>
      <c r="L5" s="427" t="s">
        <v>269</v>
      </c>
      <c r="M5" s="427" t="s">
        <v>270</v>
      </c>
      <c r="N5" s="427" t="s">
        <v>269</v>
      </c>
      <c r="O5" s="427" t="s">
        <v>270</v>
      </c>
      <c r="P5" s="427" t="s">
        <v>269</v>
      </c>
      <c r="Q5" s="427" t="s">
        <v>270</v>
      </c>
      <c r="R5" s="427" t="s">
        <v>269</v>
      </c>
      <c r="S5" s="427" t="s">
        <v>270</v>
      </c>
      <c r="T5" s="427" t="s">
        <v>269</v>
      </c>
      <c r="U5" s="427" t="s">
        <v>270</v>
      </c>
      <c r="V5" s="427" t="s">
        <v>269</v>
      </c>
      <c r="W5" s="427" t="s">
        <v>270</v>
      </c>
      <c r="X5" s="427" t="s">
        <v>269</v>
      </c>
      <c r="Y5" s="427" t="s">
        <v>270</v>
      </c>
      <c r="Z5" s="427" t="s">
        <v>269</v>
      </c>
      <c r="AA5" s="427" t="s">
        <v>270</v>
      </c>
      <c r="AB5" s="427" t="s">
        <v>269</v>
      </c>
      <c r="AC5" s="432" t="s">
        <v>270</v>
      </c>
      <c r="AD5" s="431" t="s">
        <v>269</v>
      </c>
      <c r="AE5" s="431" t="s">
        <v>270</v>
      </c>
      <c r="AF5" s="427" t="s">
        <v>269</v>
      </c>
      <c r="AG5" s="427" t="s">
        <v>270</v>
      </c>
      <c r="AH5" s="427" t="s">
        <v>269</v>
      </c>
      <c r="AI5" s="434" t="s">
        <v>270</v>
      </c>
    </row>
    <row r="6" spans="1:35" ht="15.75" thickBot="1" x14ac:dyDescent="0.3">
      <c r="B6" s="428">
        <v>40.25</v>
      </c>
      <c r="C6" s="429">
        <v>39.15</v>
      </c>
      <c r="D6" s="429">
        <v>39.15</v>
      </c>
      <c r="E6" s="429">
        <v>47.39</v>
      </c>
      <c r="F6" s="429">
        <v>47.39</v>
      </c>
      <c r="G6" s="429">
        <v>45.25</v>
      </c>
      <c r="H6" s="429">
        <v>45.25</v>
      </c>
      <c r="I6" s="429">
        <v>44.62</v>
      </c>
      <c r="J6" s="429">
        <v>44.62</v>
      </c>
      <c r="K6" s="429">
        <v>39.090000000000003</v>
      </c>
      <c r="L6" s="429">
        <v>35.19</v>
      </c>
      <c r="M6" s="429">
        <v>40.020000000000003</v>
      </c>
      <c r="N6" s="429">
        <v>41.83</v>
      </c>
      <c r="O6" s="429">
        <v>44.99</v>
      </c>
      <c r="P6" s="429">
        <v>37.39</v>
      </c>
      <c r="Q6" s="429">
        <v>43.29</v>
      </c>
      <c r="R6" s="430">
        <v>43.32</v>
      </c>
      <c r="S6" s="430">
        <v>46.9</v>
      </c>
      <c r="T6" s="430">
        <v>43.76</v>
      </c>
      <c r="U6" s="430">
        <v>44.53</v>
      </c>
      <c r="V6" s="430">
        <v>44.4</v>
      </c>
      <c r="W6" s="430">
        <v>44.53</v>
      </c>
      <c r="X6" s="430">
        <v>40.18</v>
      </c>
      <c r="Y6" s="430">
        <v>38.590000000000003</v>
      </c>
      <c r="Z6" s="430">
        <v>34.76</v>
      </c>
      <c r="AA6" s="430">
        <v>35.409999999999997</v>
      </c>
      <c r="AB6" s="430">
        <v>31.64</v>
      </c>
      <c r="AC6" s="433">
        <v>35.619999999999997</v>
      </c>
      <c r="AD6" s="430">
        <v>38.67</v>
      </c>
      <c r="AE6" s="435">
        <v>45.83</v>
      </c>
      <c r="AF6" s="429">
        <v>42.32</v>
      </c>
      <c r="AG6" s="429">
        <v>42.6</v>
      </c>
      <c r="AH6" s="429">
        <v>39.44</v>
      </c>
      <c r="AI6" s="436" t="s">
        <v>271</v>
      </c>
    </row>
    <row r="7" spans="1:35" x14ac:dyDescent="0.25">
      <c r="B7" s="307" t="s">
        <v>494</v>
      </c>
    </row>
    <row r="8" spans="1:35" x14ac:dyDescent="0.25">
      <c r="B8" s="309" t="s">
        <v>696</v>
      </c>
    </row>
    <row r="9" spans="1:35" x14ac:dyDescent="0.25">
      <c r="B9" s="309"/>
    </row>
  </sheetData>
  <mergeCells count="17">
    <mergeCell ref="X4:Y4"/>
    <mergeCell ref="L4:M4"/>
    <mergeCell ref="B4:C4"/>
    <mergeCell ref="D4:E4"/>
    <mergeCell ref="F4:G4"/>
    <mergeCell ref="H4:I4"/>
    <mergeCell ref="J4:K4"/>
    <mergeCell ref="N4:O4"/>
    <mergeCell ref="P4:Q4"/>
    <mergeCell ref="R4:S4"/>
    <mergeCell ref="T4:U4"/>
    <mergeCell ref="V4:W4"/>
    <mergeCell ref="AH4:AI4"/>
    <mergeCell ref="Z4:AA4"/>
    <mergeCell ref="AB4:AC4"/>
    <mergeCell ref="AD4:AE4"/>
    <mergeCell ref="AF4:AG4"/>
  </mergeCells>
  <hyperlinks>
    <hyperlink ref="A2" location="index!A1" display="index" xr:uid="{C2F76BAB-87B4-4FE7-9F1E-17CB1643E239}"/>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BE1D9-50F0-441A-9A59-BE7CFBF242C8}">
  <sheetPr>
    <tabColor rgb="FF92D050"/>
  </sheetPr>
  <dimension ref="A1:V20"/>
  <sheetViews>
    <sheetView workbookViewId="0"/>
  </sheetViews>
  <sheetFormatPr defaultRowHeight="15" x14ac:dyDescent="0.25"/>
  <cols>
    <col min="2" max="2" width="30.28515625" customWidth="1"/>
    <col min="20" max="20" width="8.85546875" style="817"/>
  </cols>
  <sheetData>
    <row r="1" spans="1:22" x14ac:dyDescent="0.25">
      <c r="A1" s="372" t="s">
        <v>139</v>
      </c>
    </row>
    <row r="2" spans="1:22" x14ac:dyDescent="0.25">
      <c r="B2" s="2" t="s">
        <v>228</v>
      </c>
      <c r="C2" s="3"/>
      <c r="D2" s="3"/>
      <c r="E2" s="3"/>
      <c r="F2" s="3"/>
      <c r="G2" s="3"/>
      <c r="H2" s="3"/>
      <c r="I2" s="3"/>
      <c r="J2" s="3"/>
      <c r="K2" s="3"/>
      <c r="L2" s="3"/>
      <c r="M2" s="3"/>
      <c r="N2" s="3"/>
      <c r="O2" s="3"/>
      <c r="P2" s="3"/>
      <c r="Q2" s="3"/>
      <c r="R2" s="3"/>
      <c r="S2" s="3"/>
      <c r="T2" s="3"/>
      <c r="U2" s="3"/>
      <c r="V2" s="3"/>
    </row>
    <row r="3" spans="1:22" ht="15.75" thickBot="1" x14ac:dyDescent="0.3">
      <c r="B3" s="3"/>
      <c r="C3" s="3"/>
      <c r="D3" s="3"/>
      <c r="E3" s="3"/>
      <c r="F3" s="3"/>
      <c r="G3" s="3"/>
      <c r="H3" s="3"/>
      <c r="I3" s="3"/>
      <c r="J3" s="3"/>
      <c r="K3" s="3"/>
      <c r="L3" s="3"/>
      <c r="M3" s="3"/>
      <c r="N3" s="3"/>
      <c r="O3" s="3"/>
      <c r="P3" s="3"/>
      <c r="Q3" s="3"/>
      <c r="R3" s="3"/>
      <c r="S3" s="3"/>
      <c r="T3" s="3"/>
      <c r="U3" s="3"/>
      <c r="V3" s="3"/>
    </row>
    <row r="4" spans="1:22" ht="15.75" thickBot="1" x14ac:dyDescent="0.3">
      <c r="B4" s="1037"/>
      <c r="C4" s="924" t="s">
        <v>205</v>
      </c>
      <c r="D4" s="925" t="s">
        <v>206</v>
      </c>
      <c r="E4" s="925" t="s">
        <v>207</v>
      </c>
      <c r="F4" s="925" t="s">
        <v>208</v>
      </c>
      <c r="G4" s="925" t="s">
        <v>209</v>
      </c>
      <c r="H4" s="925" t="s">
        <v>210</v>
      </c>
      <c r="I4" s="925" t="s">
        <v>211</v>
      </c>
      <c r="J4" s="925" t="s">
        <v>212</v>
      </c>
      <c r="K4" s="925" t="s">
        <v>213</v>
      </c>
      <c r="L4" s="925" t="s">
        <v>214</v>
      </c>
      <c r="M4" s="925" t="s">
        <v>215</v>
      </c>
      <c r="N4" s="925" t="s">
        <v>216</v>
      </c>
      <c r="O4" s="925" t="s">
        <v>217</v>
      </c>
      <c r="P4" s="925" t="s">
        <v>218</v>
      </c>
      <c r="Q4" s="925" t="s">
        <v>219</v>
      </c>
      <c r="R4" s="925" t="s">
        <v>81</v>
      </c>
      <c r="S4" s="925" t="s">
        <v>82</v>
      </c>
      <c r="T4" s="925" t="s">
        <v>83</v>
      </c>
      <c r="U4" s="347" t="s">
        <v>518</v>
      </c>
      <c r="V4" s="3"/>
    </row>
    <row r="5" spans="1:22" ht="15.75" thickBot="1" x14ac:dyDescent="0.3">
      <c r="B5" s="1038"/>
      <c r="C5" s="1039" t="s">
        <v>220</v>
      </c>
      <c r="D5" s="1040"/>
      <c r="E5" s="1040"/>
      <c r="F5" s="1040"/>
      <c r="G5" s="1040"/>
      <c r="H5" s="1040"/>
      <c r="I5" s="1040"/>
      <c r="J5" s="1040"/>
      <c r="K5" s="1040"/>
      <c r="L5" s="1040"/>
      <c r="M5" s="1040"/>
      <c r="N5" s="1040"/>
      <c r="O5" s="1040"/>
      <c r="P5" s="1040"/>
      <c r="Q5" s="1040"/>
      <c r="R5" s="1040"/>
      <c r="S5" s="1040"/>
      <c r="T5" s="1040"/>
      <c r="U5" s="1041"/>
      <c r="V5" s="3"/>
    </row>
    <row r="6" spans="1:22" x14ac:dyDescent="0.25">
      <c r="B6" s="331" t="s">
        <v>229</v>
      </c>
      <c r="C6" s="332">
        <v>981</v>
      </c>
      <c r="D6" s="333">
        <v>1107</v>
      </c>
      <c r="E6" s="334">
        <v>1122</v>
      </c>
      <c r="F6" s="334">
        <v>1259</v>
      </c>
      <c r="G6" s="334">
        <v>1423</v>
      </c>
      <c r="H6" s="334">
        <v>1453</v>
      </c>
      <c r="I6" s="334">
        <v>1477</v>
      </c>
      <c r="J6" s="334">
        <v>1470</v>
      </c>
      <c r="K6" s="334">
        <v>1511</v>
      </c>
      <c r="L6" s="335">
        <v>1518</v>
      </c>
      <c r="M6" s="333">
        <v>1512</v>
      </c>
      <c r="N6" s="334">
        <v>1475</v>
      </c>
      <c r="O6" s="334">
        <v>1328</v>
      </c>
      <c r="P6" s="334">
        <v>1351</v>
      </c>
      <c r="Q6" s="334">
        <v>1404</v>
      </c>
      <c r="R6" s="336">
        <v>1422</v>
      </c>
      <c r="S6" s="344">
        <v>1287</v>
      </c>
      <c r="T6" s="344">
        <v>1264</v>
      </c>
      <c r="U6" s="348">
        <v>1341</v>
      </c>
      <c r="V6" s="3"/>
    </row>
    <row r="7" spans="1:22" x14ac:dyDescent="0.25">
      <c r="B7" s="337" t="s">
        <v>230</v>
      </c>
      <c r="C7" s="338">
        <v>-486</v>
      </c>
      <c r="D7" s="339">
        <v>-486</v>
      </c>
      <c r="E7" s="338">
        <v>-550</v>
      </c>
      <c r="F7" s="338">
        <v>-619</v>
      </c>
      <c r="G7" s="338">
        <v>-652</v>
      </c>
      <c r="H7" s="338">
        <v>-691</v>
      </c>
      <c r="I7" s="338">
        <v>-767</v>
      </c>
      <c r="J7" s="338">
        <v>-1054</v>
      </c>
      <c r="K7" s="338">
        <v>-1032</v>
      </c>
      <c r="L7" s="338">
        <v>-1114</v>
      </c>
      <c r="M7" s="338">
        <v>-1209</v>
      </c>
      <c r="N7" s="338">
        <v>-1273</v>
      </c>
      <c r="O7" s="338">
        <v>-1348</v>
      </c>
      <c r="P7" s="338">
        <v>-1371</v>
      </c>
      <c r="Q7" s="338">
        <v>-1477</v>
      </c>
      <c r="R7" s="339">
        <v>-1495</v>
      </c>
      <c r="S7" s="345">
        <v>-1605</v>
      </c>
      <c r="T7" s="345">
        <v>-1634</v>
      </c>
      <c r="U7" s="349">
        <v>-1596</v>
      </c>
      <c r="V7" s="3"/>
    </row>
    <row r="8" spans="1:22" ht="15.75" thickBot="1" x14ac:dyDescent="0.3">
      <c r="B8" s="340" t="s">
        <v>231</v>
      </c>
      <c r="C8" s="341">
        <v>495</v>
      </c>
      <c r="D8" s="342">
        <v>621</v>
      </c>
      <c r="E8" s="343">
        <v>572</v>
      </c>
      <c r="F8" s="343">
        <v>640</v>
      </c>
      <c r="G8" s="343">
        <v>771</v>
      </c>
      <c r="H8" s="343">
        <v>762</v>
      </c>
      <c r="I8" s="343">
        <v>710</v>
      </c>
      <c r="J8" s="343">
        <v>416</v>
      </c>
      <c r="K8" s="343">
        <v>479</v>
      </c>
      <c r="L8" s="343">
        <v>404</v>
      </c>
      <c r="M8" s="343">
        <v>303</v>
      </c>
      <c r="N8" s="343">
        <v>202</v>
      </c>
      <c r="O8" s="343">
        <v>-20</v>
      </c>
      <c r="P8" s="343">
        <v>-20</v>
      </c>
      <c r="Q8" s="343">
        <v>-73</v>
      </c>
      <c r="R8" s="342">
        <v>-73</v>
      </c>
      <c r="S8" s="346">
        <v>-318</v>
      </c>
      <c r="T8" s="346">
        <v>-370</v>
      </c>
      <c r="U8" s="350">
        <v>-255</v>
      </c>
      <c r="V8" s="3"/>
    </row>
    <row r="9" spans="1:22" x14ac:dyDescent="0.25">
      <c r="B9" s="307" t="s">
        <v>494</v>
      </c>
      <c r="C9" s="3"/>
      <c r="D9" s="3"/>
      <c r="E9" s="3"/>
      <c r="F9" s="3"/>
      <c r="G9" s="3"/>
      <c r="H9" s="3"/>
      <c r="I9" s="3"/>
      <c r="J9" s="3"/>
      <c r="K9" s="3"/>
      <c r="L9" s="3"/>
      <c r="M9" s="3"/>
      <c r="N9" s="3"/>
      <c r="O9" s="3"/>
      <c r="P9" s="3"/>
      <c r="Q9" s="3"/>
      <c r="R9" s="3"/>
      <c r="S9" s="308"/>
      <c r="T9" s="345"/>
      <c r="U9" s="3"/>
      <c r="V9" s="3"/>
    </row>
    <row r="10" spans="1:22" x14ac:dyDescent="0.25">
      <c r="B10" s="309" t="s">
        <v>698</v>
      </c>
      <c r="C10" s="3"/>
      <c r="D10" s="3"/>
      <c r="E10" s="3"/>
      <c r="F10" s="3"/>
      <c r="G10" s="3"/>
      <c r="H10" s="3"/>
      <c r="I10" s="3"/>
      <c r="J10" s="3"/>
      <c r="K10" s="3"/>
      <c r="L10" s="3"/>
      <c r="M10" s="3"/>
      <c r="N10" s="3"/>
      <c r="O10" s="3"/>
      <c r="P10" s="3"/>
      <c r="Q10" s="3"/>
      <c r="R10" s="3"/>
      <c r="S10" s="3"/>
      <c r="T10" s="3"/>
      <c r="U10" s="3"/>
      <c r="V10" s="3"/>
    </row>
    <row r="11" spans="1:22" x14ac:dyDescent="0.25">
      <c r="B11" s="3"/>
      <c r="C11" s="3"/>
      <c r="D11" s="3"/>
      <c r="E11" s="3"/>
      <c r="F11" s="3"/>
      <c r="G11" s="3"/>
      <c r="H11" s="3"/>
      <c r="I11" s="3"/>
      <c r="J11" s="3"/>
      <c r="K11" s="3"/>
      <c r="L11" s="3"/>
      <c r="M11" s="3"/>
      <c r="N11" s="3"/>
      <c r="O11" s="3"/>
      <c r="P11" s="3"/>
      <c r="Q11" s="3"/>
      <c r="R11" s="3"/>
      <c r="S11" s="3"/>
      <c r="T11" s="3"/>
      <c r="U11" s="3"/>
      <c r="V11" s="3"/>
    </row>
    <row r="14" spans="1:22" x14ac:dyDescent="0.25">
      <c r="K14" s="445"/>
    </row>
    <row r="17" spans="3:12" x14ac:dyDescent="0.25">
      <c r="C17" s="328"/>
      <c r="D17" s="328"/>
      <c r="E17" s="328"/>
      <c r="F17" s="328"/>
      <c r="G17" s="328"/>
      <c r="H17" s="328"/>
      <c r="I17" s="328"/>
      <c r="J17" s="328"/>
      <c r="K17" s="328"/>
      <c r="L17" s="328"/>
    </row>
    <row r="18" spans="3:12" x14ac:dyDescent="0.25">
      <c r="C18" s="329"/>
      <c r="D18" s="329"/>
      <c r="E18" s="329"/>
      <c r="F18" s="329"/>
      <c r="G18" s="329"/>
      <c r="H18" s="329"/>
      <c r="I18" s="329"/>
      <c r="J18" s="329"/>
      <c r="K18" s="329"/>
      <c r="L18" s="329"/>
    </row>
    <row r="19" spans="3:12" x14ac:dyDescent="0.25">
      <c r="K19" s="817"/>
    </row>
    <row r="20" spans="3:12" x14ac:dyDescent="0.25">
      <c r="K20" s="817"/>
    </row>
  </sheetData>
  <mergeCells count="2">
    <mergeCell ref="B4:B5"/>
    <mergeCell ref="C5:U5"/>
  </mergeCells>
  <hyperlinks>
    <hyperlink ref="A1" location="index!A1" display="index" xr:uid="{86540056-526E-47FA-8F15-1D541DAF34F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463BE-07EC-4281-85F5-E3CFE5A7D1A6}">
  <sheetPr>
    <tabColor rgb="FF92D050"/>
  </sheetPr>
  <dimension ref="A1:D13"/>
  <sheetViews>
    <sheetView workbookViewId="0"/>
  </sheetViews>
  <sheetFormatPr defaultRowHeight="15" x14ac:dyDescent="0.25"/>
  <cols>
    <col min="2" max="2" width="48" customWidth="1"/>
    <col min="3" max="3" width="40.85546875" customWidth="1"/>
  </cols>
  <sheetData>
    <row r="1" spans="1:4" x14ac:dyDescent="0.25">
      <c r="A1" s="372" t="s">
        <v>139</v>
      </c>
    </row>
    <row r="2" spans="1:4" x14ac:dyDescent="0.25">
      <c r="B2" s="351" t="s">
        <v>232</v>
      </c>
      <c r="C2" s="299"/>
      <c r="D2" s="166"/>
    </row>
    <row r="3" spans="1:4" ht="15.75" thickBot="1" x14ac:dyDescent="0.3">
      <c r="B3" s="299"/>
      <c r="C3" s="3"/>
      <c r="D3" s="166"/>
    </row>
    <row r="4" spans="1:4" x14ac:dyDescent="0.25">
      <c r="B4" s="352" t="s">
        <v>233</v>
      </c>
      <c r="C4" s="353" t="s">
        <v>550</v>
      </c>
      <c r="D4" s="166"/>
    </row>
    <row r="5" spans="1:4" x14ac:dyDescent="0.25">
      <c r="B5" s="354" t="s">
        <v>234</v>
      </c>
      <c r="C5" s="355">
        <v>6.4799999999999996E-2</v>
      </c>
      <c r="D5" s="166"/>
    </row>
    <row r="6" spans="1:4" ht="26.25" thickBot="1" x14ac:dyDescent="0.3">
      <c r="B6" s="356" t="s">
        <v>235</v>
      </c>
      <c r="C6" s="357" t="s">
        <v>551</v>
      </c>
      <c r="D6" s="166"/>
    </row>
    <row r="7" spans="1:4" ht="25.5" x14ac:dyDescent="0.25">
      <c r="B7" s="358" t="s">
        <v>495</v>
      </c>
      <c r="C7" s="299"/>
      <c r="D7" s="166"/>
    </row>
    <row r="8" spans="1:4" x14ac:dyDescent="0.25">
      <c r="B8" s="309" t="s">
        <v>699</v>
      </c>
      <c r="C8" s="3"/>
      <c r="D8" s="166"/>
    </row>
    <row r="9" spans="1:4" x14ac:dyDescent="0.25">
      <c r="B9" s="3"/>
      <c r="C9" s="3"/>
      <c r="D9" s="166"/>
    </row>
    <row r="10" spans="1:4" x14ac:dyDescent="0.25">
      <c r="B10" s="3"/>
      <c r="C10" s="3"/>
      <c r="D10" s="166"/>
    </row>
    <row r="11" spans="1:4" x14ac:dyDescent="0.25">
      <c r="B11" s="3"/>
      <c r="C11" s="3"/>
      <c r="D11" s="166"/>
    </row>
    <row r="12" spans="1:4" x14ac:dyDescent="0.25">
      <c r="B12" s="2"/>
      <c r="C12" s="3"/>
      <c r="D12" s="166"/>
    </row>
    <row r="13" spans="1:4" x14ac:dyDescent="0.25">
      <c r="B13" s="3"/>
      <c r="C13" s="3"/>
      <c r="D13" s="166"/>
    </row>
  </sheetData>
  <hyperlinks>
    <hyperlink ref="A1" location="index!A1" display="index" xr:uid="{75A5974A-B890-472A-9C49-C00CCD4641D4}"/>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F0302-D50F-4D10-9298-AB509FDF52FF}">
  <sheetPr>
    <tabColor rgb="FF92D050"/>
  </sheetPr>
  <dimension ref="A1:P15"/>
  <sheetViews>
    <sheetView workbookViewId="0"/>
  </sheetViews>
  <sheetFormatPr defaultRowHeight="15" x14ac:dyDescent="0.25"/>
  <cols>
    <col min="2" max="2" width="25.140625" customWidth="1"/>
    <col min="15" max="15" width="8.85546875" style="817"/>
  </cols>
  <sheetData>
    <row r="1" spans="1:16" x14ac:dyDescent="0.25">
      <c r="A1" s="372" t="s">
        <v>139</v>
      </c>
    </row>
    <row r="2" spans="1:16" x14ac:dyDescent="0.25">
      <c r="A2" s="299"/>
      <c r="B2" s="351" t="s">
        <v>277</v>
      </c>
      <c r="C2" s="360"/>
      <c r="D2" s="361"/>
      <c r="E2" s="361"/>
      <c r="F2" s="361"/>
      <c r="G2" s="361"/>
      <c r="H2" s="362"/>
      <c r="I2" s="362"/>
      <c r="J2" s="362"/>
      <c r="K2" s="299"/>
      <c r="L2" s="299"/>
      <c r="M2" s="299"/>
      <c r="N2" s="299"/>
      <c r="O2" s="299"/>
      <c r="P2" s="299"/>
    </row>
    <row r="3" spans="1:16" ht="15.75" thickBot="1" x14ac:dyDescent="0.3">
      <c r="A3" s="299"/>
      <c r="B3" s="299"/>
      <c r="C3" s="363"/>
      <c r="D3" s="363"/>
      <c r="E3" s="363"/>
      <c r="F3" s="363"/>
      <c r="G3" s="363"/>
      <c r="H3" s="364"/>
      <c r="I3" s="364"/>
      <c r="J3" s="364"/>
      <c r="K3" s="299"/>
      <c r="L3" s="299"/>
      <c r="M3" s="299"/>
      <c r="N3" s="299"/>
      <c r="O3" s="299"/>
      <c r="P3" s="299"/>
    </row>
    <row r="4" spans="1:16" ht="15.75" thickBot="1" x14ac:dyDescent="0.3">
      <c r="A4" s="299"/>
      <c r="B4" s="1046"/>
      <c r="C4" s="379" t="s">
        <v>210</v>
      </c>
      <c r="D4" s="380" t="s">
        <v>211</v>
      </c>
      <c r="E4" s="380" t="s">
        <v>212</v>
      </c>
      <c r="F4" s="380" t="s">
        <v>213</v>
      </c>
      <c r="G4" s="380" t="s">
        <v>214</v>
      </c>
      <c r="H4" s="380" t="s">
        <v>215</v>
      </c>
      <c r="I4" s="380" t="s">
        <v>216</v>
      </c>
      <c r="J4" s="380" t="s">
        <v>217</v>
      </c>
      <c r="K4" s="380" t="s">
        <v>218</v>
      </c>
      <c r="L4" s="380" t="s">
        <v>219</v>
      </c>
      <c r="M4" s="380" t="s">
        <v>81</v>
      </c>
      <c r="N4" s="380" t="s">
        <v>82</v>
      </c>
      <c r="O4" s="842" t="s">
        <v>83</v>
      </c>
      <c r="P4" s="845" t="s">
        <v>518</v>
      </c>
    </row>
    <row r="5" spans="1:16" ht="15.75" thickBot="1" x14ac:dyDescent="0.3">
      <c r="A5" s="299"/>
      <c r="B5" s="1038"/>
      <c r="C5" s="1042" t="s">
        <v>220</v>
      </c>
      <c r="D5" s="1043"/>
      <c r="E5" s="1043"/>
      <c r="F5" s="1043"/>
      <c r="G5" s="1043"/>
      <c r="H5" s="1043"/>
      <c r="I5" s="1043"/>
      <c r="J5" s="1043"/>
      <c r="K5" s="1043"/>
      <c r="L5" s="1043"/>
      <c r="M5" s="1043"/>
      <c r="N5" s="1043"/>
      <c r="O5" s="1044"/>
      <c r="P5" s="1045"/>
    </row>
    <row r="6" spans="1:16" x14ac:dyDescent="0.25">
      <c r="A6" s="299"/>
      <c r="B6" s="378" t="s">
        <v>236</v>
      </c>
      <c r="C6" s="381">
        <v>17</v>
      </c>
      <c r="D6" s="382">
        <v>16.399999999999999</v>
      </c>
      <c r="E6" s="382">
        <v>15.8</v>
      </c>
      <c r="F6" s="382">
        <v>16.2</v>
      </c>
      <c r="G6" s="382">
        <v>13.4</v>
      </c>
      <c r="H6" s="382">
        <v>15</v>
      </c>
      <c r="I6" s="382">
        <v>15.1</v>
      </c>
      <c r="J6" s="382">
        <v>16.5</v>
      </c>
      <c r="K6" s="382">
        <v>16.8</v>
      </c>
      <c r="L6" s="382">
        <v>18</v>
      </c>
      <c r="M6" s="382">
        <v>22.7</v>
      </c>
      <c r="N6" s="77">
        <v>24.5</v>
      </c>
      <c r="O6" s="843">
        <v>23.6</v>
      </c>
      <c r="P6" s="383">
        <v>23.9</v>
      </c>
    </row>
    <row r="7" spans="1:16" x14ac:dyDescent="0.25">
      <c r="A7" s="299"/>
      <c r="B7" s="226" t="s">
        <v>237</v>
      </c>
      <c r="C7" s="182">
        <v>39.299999999999997</v>
      </c>
      <c r="D7" s="181">
        <v>31.5</v>
      </c>
      <c r="E7" s="181">
        <v>30.2</v>
      </c>
      <c r="F7" s="181">
        <v>33.5</v>
      </c>
      <c r="G7" s="181">
        <v>32.1</v>
      </c>
      <c r="H7" s="181">
        <v>32.5</v>
      </c>
      <c r="I7" s="181">
        <v>31.2</v>
      </c>
      <c r="J7" s="181">
        <v>29.2</v>
      </c>
      <c r="K7" s="181">
        <v>30.2</v>
      </c>
      <c r="L7" s="181">
        <v>31.7</v>
      </c>
      <c r="M7" s="181">
        <v>28.8</v>
      </c>
      <c r="N7" s="223">
        <v>27.7</v>
      </c>
      <c r="O7" s="324">
        <v>20.399999999999999</v>
      </c>
      <c r="P7" s="376">
        <v>22.3</v>
      </c>
    </row>
    <row r="8" spans="1:16" x14ac:dyDescent="0.25">
      <c r="A8" s="299"/>
      <c r="B8" s="226" t="s">
        <v>238</v>
      </c>
      <c r="C8" s="182">
        <v>0.8</v>
      </c>
      <c r="D8" s="181">
        <v>0.8</v>
      </c>
      <c r="E8" s="181">
        <v>0.9</v>
      </c>
      <c r="F8" s="181">
        <v>0.7</v>
      </c>
      <c r="G8" s="181">
        <v>0.7</v>
      </c>
      <c r="H8" s="181">
        <v>0.8</v>
      </c>
      <c r="I8" s="181">
        <v>0.8</v>
      </c>
      <c r="J8" s="181">
        <v>0.9</v>
      </c>
      <c r="K8" s="181">
        <v>0.8</v>
      </c>
      <c r="L8" s="181">
        <v>1</v>
      </c>
      <c r="M8" s="181">
        <v>0.9</v>
      </c>
      <c r="N8" s="223">
        <v>0.9</v>
      </c>
      <c r="O8" s="324">
        <v>1</v>
      </c>
      <c r="P8" s="644">
        <v>0.9</v>
      </c>
    </row>
    <row r="9" spans="1:16" x14ac:dyDescent="0.25">
      <c r="A9" s="299"/>
      <c r="B9" s="226" t="s">
        <v>239</v>
      </c>
      <c r="C9" s="182">
        <v>0.7</v>
      </c>
      <c r="D9" s="181">
        <v>0.7</v>
      </c>
      <c r="E9" s="181">
        <v>0.7</v>
      </c>
      <c r="F9" s="181">
        <v>0.7</v>
      </c>
      <c r="G9" s="181">
        <v>0.7</v>
      </c>
      <c r="H9" s="181">
        <v>0.7</v>
      </c>
      <c r="I9" s="181">
        <v>0.7</v>
      </c>
      <c r="J9" s="181">
        <v>0.8</v>
      </c>
      <c r="K9" s="181">
        <v>0.9</v>
      </c>
      <c r="L9" s="181">
        <v>0.9</v>
      </c>
      <c r="M9" s="181">
        <v>1</v>
      </c>
      <c r="N9" s="181">
        <v>1</v>
      </c>
      <c r="O9" s="844">
        <v>1.1000000000000001</v>
      </c>
      <c r="P9" s="376">
        <v>1.1000000000000001</v>
      </c>
    </row>
    <row r="10" spans="1:16" ht="15.75" thickBot="1" x14ac:dyDescent="0.3">
      <c r="A10" s="299"/>
      <c r="B10" s="221" t="s">
        <v>240</v>
      </c>
      <c r="C10" s="170">
        <v>57.8</v>
      </c>
      <c r="D10" s="169">
        <v>49.4</v>
      </c>
      <c r="E10" s="169">
        <v>47.6</v>
      </c>
      <c r="F10" s="169">
        <v>51.100000000000009</v>
      </c>
      <c r="G10" s="169">
        <v>46.900000000000006</v>
      </c>
      <c r="H10" s="169">
        <v>49</v>
      </c>
      <c r="I10" s="169">
        <v>47.8</v>
      </c>
      <c r="J10" s="169">
        <v>47.4</v>
      </c>
      <c r="K10" s="169">
        <v>48.699999999999996</v>
      </c>
      <c r="L10" s="169">
        <v>51.6</v>
      </c>
      <c r="M10" s="169">
        <v>53.4</v>
      </c>
      <c r="N10" s="218">
        <v>54.1</v>
      </c>
      <c r="O10" s="346">
        <v>46.1</v>
      </c>
      <c r="P10" s="377">
        <v>48.2</v>
      </c>
    </row>
    <row r="11" spans="1:16" x14ac:dyDescent="0.25">
      <c r="A11" s="359"/>
      <c r="B11" s="3" t="s">
        <v>496</v>
      </c>
      <c r="C11" s="366"/>
      <c r="D11" s="366"/>
      <c r="E11" s="367"/>
      <c r="F11" s="299"/>
      <c r="G11" s="299"/>
      <c r="H11" s="299"/>
      <c r="I11" s="299"/>
      <c r="J11" s="299"/>
      <c r="K11" s="299"/>
      <c r="L11" s="299"/>
      <c r="M11" s="299"/>
      <c r="N11" s="299"/>
      <c r="O11" s="299"/>
      <c r="P11" s="365"/>
    </row>
    <row r="12" spans="1:16" x14ac:dyDescent="0.25">
      <c r="B12" s="704" t="s">
        <v>700</v>
      </c>
    </row>
    <row r="13" spans="1:16" x14ac:dyDescent="0.25">
      <c r="B13" s="2" t="s">
        <v>57</v>
      </c>
    </row>
    <row r="14" spans="1:16" x14ac:dyDescent="0.25">
      <c r="B14" s="34" t="s">
        <v>506</v>
      </c>
    </row>
    <row r="15" spans="1:16" x14ac:dyDescent="0.25">
      <c r="B15" s="34" t="s">
        <v>241</v>
      </c>
    </row>
  </sheetData>
  <mergeCells count="2">
    <mergeCell ref="C5:P5"/>
    <mergeCell ref="B4:B5"/>
  </mergeCells>
  <hyperlinks>
    <hyperlink ref="A1" location="index!A1" display="index" xr:uid="{20ADA9E2-B6B5-4C1D-92D7-0CB02A2AD5B6}"/>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A5F0-4C47-4165-9774-85D329D3156E}">
  <sheetPr>
    <tabColor rgb="FF92D050"/>
  </sheetPr>
  <dimension ref="A1:N50"/>
  <sheetViews>
    <sheetView workbookViewId="0"/>
  </sheetViews>
  <sheetFormatPr defaultRowHeight="15" x14ac:dyDescent="0.25"/>
  <cols>
    <col min="2" max="2" width="15.42578125" customWidth="1"/>
    <col min="3" max="3" width="33.7109375" customWidth="1"/>
  </cols>
  <sheetData>
    <row r="1" spans="1:14" x14ac:dyDescent="0.25">
      <c r="A1" s="372" t="s">
        <v>139</v>
      </c>
    </row>
    <row r="2" spans="1:14" x14ac:dyDescent="0.25">
      <c r="B2" s="351" t="s">
        <v>278</v>
      </c>
      <c r="C2" s="299"/>
      <c r="D2" s="299"/>
      <c r="E2" s="299"/>
      <c r="F2" s="299"/>
      <c r="G2" s="299"/>
      <c r="H2" s="299"/>
      <c r="I2" s="299"/>
      <c r="J2" s="299"/>
      <c r="K2" s="299"/>
      <c r="L2" s="299"/>
      <c r="M2" s="299"/>
      <c r="N2" s="299"/>
    </row>
    <row r="3" spans="1:14" ht="15.75" thickBot="1" x14ac:dyDescent="0.3">
      <c r="B3" s="351"/>
      <c r="C3" s="299"/>
      <c r="D3" s="299"/>
      <c r="E3" s="299"/>
      <c r="F3" s="299"/>
      <c r="G3" s="299"/>
      <c r="H3" s="299"/>
      <c r="I3" s="299"/>
      <c r="J3" s="299"/>
      <c r="K3" s="299"/>
      <c r="L3" s="299"/>
      <c r="M3" s="299"/>
      <c r="N3" s="299"/>
    </row>
    <row r="4" spans="1:14" ht="15.75" thickBot="1" x14ac:dyDescent="0.3">
      <c r="B4" s="1047"/>
      <c r="C4" s="1048"/>
      <c r="D4" s="1048"/>
      <c r="E4" s="330" t="s">
        <v>214</v>
      </c>
      <c r="F4" s="330" t="s">
        <v>215</v>
      </c>
      <c r="G4" s="330" t="s">
        <v>216</v>
      </c>
      <c r="H4" s="330" t="s">
        <v>217</v>
      </c>
      <c r="I4" s="330" t="s">
        <v>218</v>
      </c>
      <c r="J4" s="330" t="s">
        <v>219</v>
      </c>
      <c r="K4" s="330" t="s">
        <v>81</v>
      </c>
      <c r="L4" s="330" t="s">
        <v>82</v>
      </c>
      <c r="M4" s="330" t="s">
        <v>83</v>
      </c>
      <c r="N4" s="398" t="s">
        <v>83</v>
      </c>
    </row>
    <row r="5" spans="1:14" ht="15.75" thickBot="1" x14ac:dyDescent="0.3">
      <c r="B5" s="384"/>
      <c r="C5" s="385"/>
      <c r="D5" s="298" t="s">
        <v>242</v>
      </c>
      <c r="E5" s="967" t="s">
        <v>220</v>
      </c>
      <c r="F5" s="968"/>
      <c r="G5" s="968"/>
      <c r="H5" s="968"/>
      <c r="I5" s="968"/>
      <c r="J5" s="968"/>
      <c r="K5" s="968"/>
      <c r="L5" s="968"/>
      <c r="M5" s="968"/>
      <c r="N5" s="969"/>
    </row>
    <row r="6" spans="1:14" x14ac:dyDescent="0.25">
      <c r="B6" s="386" t="s">
        <v>243</v>
      </c>
      <c r="C6" s="399"/>
      <c r="D6" s="387"/>
      <c r="E6" s="375"/>
      <c r="F6" s="375"/>
      <c r="G6" s="375"/>
      <c r="H6" s="375"/>
      <c r="I6" s="375"/>
      <c r="J6" s="375"/>
      <c r="K6" s="375"/>
      <c r="L6" s="375"/>
      <c r="M6" s="375"/>
      <c r="N6" s="400"/>
    </row>
    <row r="7" spans="1:14" x14ac:dyDescent="0.25">
      <c r="B7" s="388"/>
      <c r="C7" s="399" t="s">
        <v>244</v>
      </c>
      <c r="D7" s="389">
        <v>1</v>
      </c>
      <c r="E7" s="375">
        <v>14235</v>
      </c>
      <c r="F7" s="375">
        <v>14837</v>
      </c>
      <c r="G7" s="375">
        <v>15340</v>
      </c>
      <c r="H7" s="375">
        <v>15735</v>
      </c>
      <c r="I7" s="375">
        <v>15869</v>
      </c>
      <c r="J7" s="375">
        <v>16034</v>
      </c>
      <c r="K7" s="375">
        <v>16134</v>
      </c>
      <c r="L7" s="375">
        <v>16260</v>
      </c>
      <c r="M7" s="375">
        <v>16137</v>
      </c>
      <c r="N7" s="400">
        <v>15942</v>
      </c>
    </row>
    <row r="8" spans="1:14" x14ac:dyDescent="0.25">
      <c r="B8" s="388"/>
      <c r="C8" s="399" t="s">
        <v>229</v>
      </c>
      <c r="D8" s="389">
        <v>8</v>
      </c>
      <c r="E8" s="375">
        <v>1518</v>
      </c>
      <c r="F8" s="375">
        <v>1512</v>
      </c>
      <c r="G8" s="375">
        <v>1475</v>
      </c>
      <c r="H8" s="375">
        <v>1328</v>
      </c>
      <c r="I8" s="375">
        <v>1351</v>
      </c>
      <c r="J8" s="375">
        <v>1404</v>
      </c>
      <c r="K8" s="375">
        <v>1422</v>
      </c>
      <c r="L8" s="375">
        <v>1287</v>
      </c>
      <c r="M8" s="375">
        <v>1264</v>
      </c>
      <c r="N8" s="400">
        <v>1341</v>
      </c>
    </row>
    <row r="9" spans="1:14" x14ac:dyDescent="0.25">
      <c r="B9" s="388"/>
      <c r="C9" s="399" t="s">
        <v>245</v>
      </c>
      <c r="D9" s="389">
        <v>4</v>
      </c>
      <c r="E9" s="375">
        <v>11</v>
      </c>
      <c r="F9" s="375">
        <v>10</v>
      </c>
      <c r="G9" s="375">
        <v>10</v>
      </c>
      <c r="H9" s="375">
        <v>9</v>
      </c>
      <c r="I9" s="375">
        <v>9</v>
      </c>
      <c r="J9" s="375">
        <v>9</v>
      </c>
      <c r="K9" s="375">
        <v>9</v>
      </c>
      <c r="L9" s="375">
        <v>8</v>
      </c>
      <c r="M9" s="375">
        <v>7</v>
      </c>
      <c r="N9" s="400">
        <v>7</v>
      </c>
    </row>
    <row r="10" spans="1:14" x14ac:dyDescent="0.25">
      <c r="B10" s="388"/>
      <c r="C10" s="399" t="s">
        <v>246</v>
      </c>
      <c r="D10" s="389">
        <v>5</v>
      </c>
      <c r="E10" s="375">
        <v>22</v>
      </c>
      <c r="F10" s="375">
        <v>23</v>
      </c>
      <c r="G10" s="375">
        <v>23</v>
      </c>
      <c r="H10" s="375">
        <v>23</v>
      </c>
      <c r="I10" s="375">
        <v>23</v>
      </c>
      <c r="J10" s="375">
        <v>24</v>
      </c>
      <c r="K10" s="375">
        <v>22</v>
      </c>
      <c r="L10" s="375">
        <v>22</v>
      </c>
      <c r="M10" s="375">
        <v>21</v>
      </c>
      <c r="N10" s="400">
        <v>21</v>
      </c>
    </row>
    <row r="11" spans="1:14" x14ac:dyDescent="0.25">
      <c r="B11" s="388"/>
      <c r="C11" s="399" t="s">
        <v>230</v>
      </c>
      <c r="D11" s="389">
        <v>8</v>
      </c>
      <c r="E11" s="375">
        <v>-1114</v>
      </c>
      <c r="F11" s="375">
        <v>-1209</v>
      </c>
      <c r="G11" s="375">
        <v>-1273</v>
      </c>
      <c r="H11" s="375">
        <v>-1348</v>
      </c>
      <c r="I11" s="375">
        <v>-1371</v>
      </c>
      <c r="J11" s="375">
        <v>-1477</v>
      </c>
      <c r="K11" s="375">
        <v>-1495</v>
      </c>
      <c r="L11" s="375">
        <v>-1605</v>
      </c>
      <c r="M11" s="375">
        <v>-1634</v>
      </c>
      <c r="N11" s="400">
        <v>-1596</v>
      </c>
    </row>
    <row r="12" spans="1:14" x14ac:dyDescent="0.25">
      <c r="B12" s="388"/>
      <c r="C12" s="399" t="s">
        <v>247</v>
      </c>
      <c r="D12" s="389" t="s">
        <v>552</v>
      </c>
      <c r="E12" s="375">
        <v>141</v>
      </c>
      <c r="F12" s="375">
        <v>135</v>
      </c>
      <c r="G12" s="375">
        <v>120</v>
      </c>
      <c r="H12" s="375">
        <v>111</v>
      </c>
      <c r="I12" s="375">
        <v>110</v>
      </c>
      <c r="J12" s="375">
        <v>87</v>
      </c>
      <c r="K12" s="375">
        <v>93</v>
      </c>
      <c r="L12" s="375">
        <v>69</v>
      </c>
      <c r="M12" s="375">
        <v>55</v>
      </c>
      <c r="N12" s="400">
        <v>62</v>
      </c>
    </row>
    <row r="13" spans="1:14" x14ac:dyDescent="0.25">
      <c r="B13" s="388"/>
      <c r="C13" s="399" t="s">
        <v>248</v>
      </c>
      <c r="D13" s="389">
        <v>2</v>
      </c>
      <c r="E13" s="375">
        <v>58</v>
      </c>
      <c r="F13" s="375">
        <v>64</v>
      </c>
      <c r="G13" s="375">
        <v>72</v>
      </c>
      <c r="H13" s="375">
        <v>74</v>
      </c>
      <c r="I13" s="375">
        <v>92</v>
      </c>
      <c r="J13" s="375">
        <v>98</v>
      </c>
      <c r="K13" s="375">
        <v>116</v>
      </c>
      <c r="L13" s="375">
        <v>121</v>
      </c>
      <c r="M13" s="375">
        <v>123</v>
      </c>
      <c r="N13" s="400">
        <v>126</v>
      </c>
    </row>
    <row r="14" spans="1:14" x14ac:dyDescent="0.25">
      <c r="B14" s="388"/>
      <c r="C14" s="399" t="s">
        <v>249</v>
      </c>
      <c r="D14" s="389"/>
      <c r="E14" s="375">
        <v>0</v>
      </c>
      <c r="F14" s="375">
        <v>0</v>
      </c>
      <c r="G14" s="375">
        <v>0</v>
      </c>
      <c r="H14" s="375">
        <v>0</v>
      </c>
      <c r="I14" s="375">
        <v>0</v>
      </c>
      <c r="J14" s="375">
        <v>0</v>
      </c>
      <c r="K14" s="375">
        <v>0</v>
      </c>
      <c r="L14" s="375">
        <v>0</v>
      </c>
      <c r="M14" s="375">
        <v>0</v>
      </c>
      <c r="N14" s="400">
        <v>0</v>
      </c>
    </row>
    <row r="15" spans="1:14" x14ac:dyDescent="0.25">
      <c r="B15" s="388"/>
      <c r="C15" s="399" t="s">
        <v>250</v>
      </c>
      <c r="D15" s="389"/>
      <c r="E15" s="375">
        <v>-19</v>
      </c>
      <c r="F15" s="375">
        <v>-15</v>
      </c>
      <c r="G15" s="375">
        <v>-13</v>
      </c>
      <c r="H15" s="375">
        <v>-31</v>
      </c>
      <c r="I15" s="375">
        <v>-26</v>
      </c>
      <c r="J15" s="375">
        <v>-31</v>
      </c>
      <c r="K15" s="375">
        <v>-37</v>
      </c>
      <c r="L15" s="375">
        <v>-24</v>
      </c>
      <c r="M15" s="375">
        <v>-30</v>
      </c>
      <c r="N15" s="400">
        <v>-29</v>
      </c>
    </row>
    <row r="16" spans="1:14" x14ac:dyDescent="0.25">
      <c r="B16" s="388"/>
      <c r="C16" s="399" t="s">
        <v>251</v>
      </c>
      <c r="D16" s="389"/>
      <c r="E16" s="375">
        <v>-16</v>
      </c>
      <c r="F16" s="375">
        <v>-18</v>
      </c>
      <c r="G16" s="375">
        <v>-20</v>
      </c>
      <c r="H16" s="375">
        <v>-32</v>
      </c>
      <c r="I16" s="375">
        <v>-24</v>
      </c>
      <c r="J16" s="375">
        <v>-14</v>
      </c>
      <c r="K16" s="375">
        <v>-4</v>
      </c>
      <c r="L16" s="375">
        <v>0</v>
      </c>
      <c r="M16" s="375">
        <v>-2</v>
      </c>
      <c r="N16" s="400">
        <v>-6</v>
      </c>
    </row>
    <row r="17" spans="2:14" x14ac:dyDescent="0.25">
      <c r="B17" s="388"/>
      <c r="C17" s="399" t="s">
        <v>252</v>
      </c>
      <c r="D17" s="389">
        <v>6</v>
      </c>
      <c r="E17" s="390"/>
      <c r="F17" s="390"/>
      <c r="G17" s="390"/>
      <c r="H17" s="390"/>
      <c r="I17" s="390"/>
      <c r="J17" s="390"/>
      <c r="K17" s="390"/>
      <c r="L17" s="390"/>
      <c r="M17" s="390">
        <v>0</v>
      </c>
      <c r="N17" s="401">
        <v>0</v>
      </c>
    </row>
    <row r="18" spans="2:14" x14ac:dyDescent="0.25">
      <c r="B18" s="386"/>
      <c r="C18" s="402" t="s">
        <v>253</v>
      </c>
      <c r="D18" s="389"/>
      <c r="E18" s="403">
        <v>14837</v>
      </c>
      <c r="F18" s="403">
        <v>15340</v>
      </c>
      <c r="G18" s="403">
        <v>15735</v>
      </c>
      <c r="H18" s="403">
        <v>15869</v>
      </c>
      <c r="I18" s="403">
        <v>16034</v>
      </c>
      <c r="J18" s="403">
        <v>16134</v>
      </c>
      <c r="K18" s="403">
        <v>16260</v>
      </c>
      <c r="L18" s="403">
        <v>16137</v>
      </c>
      <c r="M18" s="403">
        <v>15942</v>
      </c>
      <c r="N18" s="404">
        <v>15867</v>
      </c>
    </row>
    <row r="19" spans="2:14" ht="15.75" thickBot="1" x14ac:dyDescent="0.3">
      <c r="B19" s="391"/>
      <c r="C19" s="392"/>
      <c r="D19" s="393"/>
      <c r="E19" s="375"/>
      <c r="F19" s="375"/>
      <c r="G19" s="375"/>
      <c r="H19" s="375"/>
      <c r="I19" s="375"/>
      <c r="J19" s="375"/>
      <c r="K19" s="375"/>
      <c r="L19" s="375"/>
      <c r="M19" s="375"/>
      <c r="N19" s="400"/>
    </row>
    <row r="20" spans="2:14" x14ac:dyDescent="0.25">
      <c r="B20" s="386" t="s">
        <v>254</v>
      </c>
      <c r="C20" s="399"/>
      <c r="D20" s="405"/>
      <c r="E20" s="406"/>
      <c r="F20" s="407"/>
      <c r="G20" s="407"/>
      <c r="H20" s="407"/>
      <c r="I20" s="407"/>
      <c r="J20" s="407"/>
      <c r="K20" s="407"/>
      <c r="L20" s="407"/>
      <c r="M20" s="407"/>
      <c r="N20" s="408"/>
    </row>
    <row r="21" spans="2:14" x14ac:dyDescent="0.25">
      <c r="B21" s="388"/>
      <c r="C21" s="399" t="s">
        <v>255</v>
      </c>
      <c r="D21" s="405">
        <v>10</v>
      </c>
      <c r="E21" s="409">
        <v>8716</v>
      </c>
      <c r="F21" s="375">
        <v>8864</v>
      </c>
      <c r="G21" s="375">
        <v>8982</v>
      </c>
      <c r="H21" s="375">
        <v>9197</v>
      </c>
      <c r="I21" s="375">
        <v>9929</v>
      </c>
      <c r="J21" s="375">
        <v>10731</v>
      </c>
      <c r="K21" s="375">
        <v>10395</v>
      </c>
      <c r="L21" s="375">
        <v>10841</v>
      </c>
      <c r="M21" s="375">
        <v>9209</v>
      </c>
      <c r="N21" s="400">
        <v>9373</v>
      </c>
    </row>
    <row r="22" spans="2:14" x14ac:dyDescent="0.25">
      <c r="B22" s="388"/>
      <c r="C22" s="399" t="s">
        <v>229</v>
      </c>
      <c r="D22" s="405">
        <v>8</v>
      </c>
      <c r="E22" s="409">
        <v>1518</v>
      </c>
      <c r="F22" s="375">
        <v>1512</v>
      </c>
      <c r="G22" s="375">
        <v>1475</v>
      </c>
      <c r="H22" s="375">
        <v>1328</v>
      </c>
      <c r="I22" s="375">
        <v>1351</v>
      </c>
      <c r="J22" s="375">
        <v>1404</v>
      </c>
      <c r="K22" s="375">
        <v>1422</v>
      </c>
      <c r="L22" s="375">
        <v>1287</v>
      </c>
      <c r="M22" s="375">
        <v>1264</v>
      </c>
      <c r="N22" s="400">
        <v>1341</v>
      </c>
    </row>
    <row r="23" spans="2:14" x14ac:dyDescent="0.25">
      <c r="B23" s="388"/>
      <c r="C23" s="399" t="s">
        <v>222</v>
      </c>
      <c r="D23" s="405">
        <v>9</v>
      </c>
      <c r="E23" s="409">
        <v>-602</v>
      </c>
      <c r="F23" s="375">
        <v>-659</v>
      </c>
      <c r="G23" s="375">
        <v>-662</v>
      </c>
      <c r="H23" s="375">
        <v>-594</v>
      </c>
      <c r="I23" s="375">
        <v>-563</v>
      </c>
      <c r="J23" s="375">
        <v>-506</v>
      </c>
      <c r="K23" s="375">
        <v>-469</v>
      </c>
      <c r="L23" s="375">
        <v>-489</v>
      </c>
      <c r="M23" s="375">
        <v>-551</v>
      </c>
      <c r="N23" s="400">
        <v>-544</v>
      </c>
    </row>
    <row r="24" spans="2:14" x14ac:dyDescent="0.25">
      <c r="B24" s="388"/>
      <c r="C24" s="399" t="s">
        <v>245</v>
      </c>
      <c r="D24" s="405"/>
      <c r="E24" s="409">
        <v>11</v>
      </c>
      <c r="F24" s="375">
        <v>10</v>
      </c>
      <c r="G24" s="375">
        <v>10</v>
      </c>
      <c r="H24" s="375">
        <v>9</v>
      </c>
      <c r="I24" s="375">
        <v>9</v>
      </c>
      <c r="J24" s="375">
        <v>9</v>
      </c>
      <c r="K24" s="375">
        <v>9</v>
      </c>
      <c r="L24" s="375">
        <v>8</v>
      </c>
      <c r="M24" s="375">
        <v>7</v>
      </c>
      <c r="N24" s="400">
        <v>7</v>
      </c>
    </row>
    <row r="25" spans="2:14" x14ac:dyDescent="0.25">
      <c r="B25" s="388"/>
      <c r="C25" s="399" t="s">
        <v>230</v>
      </c>
      <c r="D25" s="405"/>
      <c r="E25" s="409">
        <v>-1114</v>
      </c>
      <c r="F25" s="375">
        <v>-1209</v>
      </c>
      <c r="G25" s="375">
        <v>-1273</v>
      </c>
      <c r="H25" s="375">
        <v>-1348</v>
      </c>
      <c r="I25" s="375">
        <v>-1371</v>
      </c>
      <c r="J25" s="375">
        <v>-1477</v>
      </c>
      <c r="K25" s="375">
        <v>-1495</v>
      </c>
      <c r="L25" s="375">
        <v>-1605</v>
      </c>
      <c r="M25" s="375">
        <v>-1634</v>
      </c>
      <c r="N25" s="400">
        <v>-1596</v>
      </c>
    </row>
    <row r="26" spans="2:14" x14ac:dyDescent="0.25">
      <c r="B26" s="388"/>
      <c r="C26" s="399" t="s">
        <v>256</v>
      </c>
      <c r="D26" s="405"/>
      <c r="E26" s="409">
        <v>604</v>
      </c>
      <c r="F26" s="375">
        <v>603</v>
      </c>
      <c r="G26" s="375">
        <v>602</v>
      </c>
      <c r="H26" s="375">
        <v>604</v>
      </c>
      <c r="I26" s="375">
        <v>394</v>
      </c>
      <c r="J26" s="375">
        <v>331</v>
      </c>
      <c r="K26" s="375">
        <v>235</v>
      </c>
      <c r="L26" s="375">
        <v>280</v>
      </c>
      <c r="M26" s="375">
        <v>577</v>
      </c>
      <c r="N26" s="400">
        <v>634</v>
      </c>
    </row>
    <row r="27" spans="2:14" x14ac:dyDescent="0.25">
      <c r="B27" s="388"/>
      <c r="C27" s="399" t="s">
        <v>225</v>
      </c>
      <c r="D27" s="405"/>
      <c r="E27" s="409">
        <v>-269</v>
      </c>
      <c r="F27" s="375">
        <v>-140</v>
      </c>
      <c r="G27" s="375">
        <v>62</v>
      </c>
      <c r="H27" s="375">
        <v>106</v>
      </c>
      <c r="I27" s="375">
        <v>211</v>
      </c>
      <c r="J27" s="375">
        <v>-476</v>
      </c>
      <c r="K27" s="375">
        <v>488</v>
      </c>
      <c r="L27" s="375">
        <v>519</v>
      </c>
      <c r="M27" s="375">
        <v>277</v>
      </c>
      <c r="N27" s="400">
        <v>269</v>
      </c>
    </row>
    <row r="28" spans="2:14" x14ac:dyDescent="0.25">
      <c r="B28" s="388"/>
      <c r="C28" s="399" t="s">
        <v>260</v>
      </c>
      <c r="D28" s="405"/>
      <c r="E28" s="409"/>
      <c r="F28" s="375"/>
      <c r="G28" s="375"/>
      <c r="H28" s="375"/>
      <c r="I28" s="375">
        <v>36</v>
      </c>
      <c r="J28" s="375">
        <v>36</v>
      </c>
      <c r="K28" s="375">
        <v>37</v>
      </c>
      <c r="L28" s="375">
        <v>38</v>
      </c>
      <c r="M28" s="375">
        <v>29</v>
      </c>
      <c r="N28" s="400">
        <v>28</v>
      </c>
    </row>
    <row r="29" spans="2:14" x14ac:dyDescent="0.25">
      <c r="B29" s="388"/>
      <c r="C29" s="399" t="s">
        <v>257</v>
      </c>
      <c r="D29" s="405"/>
      <c r="E29" s="409"/>
      <c r="F29" s="375"/>
      <c r="G29" s="375"/>
      <c r="H29" s="375"/>
      <c r="I29" s="375">
        <v>734</v>
      </c>
      <c r="J29" s="375">
        <v>343</v>
      </c>
      <c r="K29" s="375">
        <v>220</v>
      </c>
      <c r="L29" s="375">
        <v>-1670</v>
      </c>
      <c r="M29" s="375">
        <v>194</v>
      </c>
      <c r="N29" s="400">
        <v>86</v>
      </c>
    </row>
    <row r="30" spans="2:14" x14ac:dyDescent="0.25">
      <c r="B30" s="388"/>
      <c r="C30" s="402" t="s">
        <v>258</v>
      </c>
      <c r="D30" s="405"/>
      <c r="E30" s="412">
        <v>8864</v>
      </c>
      <c r="F30" s="413">
        <v>8982</v>
      </c>
      <c r="G30" s="413">
        <v>9197</v>
      </c>
      <c r="H30" s="413">
        <v>9302</v>
      </c>
      <c r="I30" s="413">
        <v>10731</v>
      </c>
      <c r="J30" s="413">
        <v>10395</v>
      </c>
      <c r="K30" s="413">
        <v>10841</v>
      </c>
      <c r="L30" s="413">
        <v>9209</v>
      </c>
      <c r="M30" s="413">
        <v>9372</v>
      </c>
      <c r="N30" s="414">
        <v>9596</v>
      </c>
    </row>
    <row r="31" spans="2:14" x14ac:dyDescent="0.25">
      <c r="B31" s="386"/>
      <c r="C31" s="402"/>
      <c r="D31" s="405"/>
      <c r="E31" s="410"/>
      <c r="F31" s="403"/>
      <c r="G31" s="403"/>
      <c r="H31" s="403"/>
      <c r="I31" s="403"/>
      <c r="J31" s="403"/>
      <c r="K31" s="403"/>
      <c r="L31" s="403"/>
      <c r="M31" s="403"/>
      <c r="N31" s="404"/>
    </row>
    <row r="32" spans="2:14" ht="15.75" thickBot="1" x14ac:dyDescent="0.3">
      <c r="B32" s="415"/>
      <c r="C32" s="374"/>
      <c r="D32" s="373"/>
      <c r="E32" s="411"/>
      <c r="F32" s="396"/>
      <c r="G32" s="396"/>
      <c r="H32" s="396"/>
      <c r="I32" s="396"/>
      <c r="J32" s="396"/>
      <c r="K32" s="396"/>
      <c r="L32" s="396"/>
      <c r="M32" s="396"/>
      <c r="N32" s="397"/>
    </row>
    <row r="33" spans="2:14" x14ac:dyDescent="0.25">
      <c r="B33" s="418" t="s">
        <v>259</v>
      </c>
      <c r="C33" s="419"/>
      <c r="D33" s="420"/>
      <c r="E33" s="423"/>
      <c r="F33" s="424"/>
      <c r="G33" s="424"/>
      <c r="H33" s="424"/>
      <c r="I33" s="424"/>
      <c r="J33" s="424"/>
      <c r="K33" s="424"/>
      <c r="L33" s="424"/>
      <c r="M33" s="424"/>
      <c r="N33" s="425"/>
    </row>
    <row r="34" spans="2:14" ht="15.75" thickBot="1" x14ac:dyDescent="0.3">
      <c r="B34" s="394"/>
      <c r="C34" s="395"/>
      <c r="D34" s="397"/>
      <c r="E34" s="411">
        <v>39.35</v>
      </c>
      <c r="F34" s="396">
        <v>43.31</v>
      </c>
      <c r="G34" s="396">
        <v>44.56</v>
      </c>
      <c r="H34" s="396">
        <v>44.43</v>
      </c>
      <c r="I34" s="396">
        <v>41.42</v>
      </c>
      <c r="J34" s="396">
        <v>35.82</v>
      </c>
      <c r="K34" s="396">
        <v>32.75</v>
      </c>
      <c r="L34" s="396">
        <v>37.79</v>
      </c>
      <c r="M34" s="396">
        <v>43.32</v>
      </c>
      <c r="N34" s="397">
        <v>40.36</v>
      </c>
    </row>
    <row r="35" spans="2:14" x14ac:dyDescent="0.25">
      <c r="B35" s="3" t="s">
        <v>497</v>
      </c>
      <c r="C35" s="416"/>
      <c r="D35" s="417"/>
      <c r="E35" s="421"/>
      <c r="F35" s="421"/>
      <c r="G35" s="421"/>
      <c r="H35" s="421"/>
      <c r="I35" s="421"/>
      <c r="J35" s="421"/>
      <c r="K35" s="421"/>
      <c r="L35" s="422"/>
      <c r="M35" s="422"/>
      <c r="N35" s="369"/>
    </row>
    <row r="36" spans="2:14" x14ac:dyDescent="0.25">
      <c r="B36" s="704" t="s">
        <v>703</v>
      </c>
      <c r="C36" s="416"/>
      <c r="D36" s="417"/>
      <c r="E36" s="421"/>
      <c r="F36" s="421"/>
      <c r="G36" s="421"/>
      <c r="H36" s="421"/>
      <c r="I36" s="421"/>
      <c r="J36" s="421"/>
      <c r="K36" s="421"/>
      <c r="L36" s="422"/>
      <c r="M36" s="422"/>
      <c r="N36" s="369"/>
    </row>
    <row r="37" spans="2:14" x14ac:dyDescent="0.25">
      <c r="B37" s="2" t="s">
        <v>57</v>
      </c>
      <c r="C37" s="368"/>
      <c r="D37" s="368"/>
      <c r="E37" s="368"/>
      <c r="F37" s="368"/>
      <c r="G37" s="368"/>
      <c r="H37" s="368"/>
      <c r="I37" s="368"/>
      <c r="J37" s="368"/>
      <c r="K37" s="368"/>
      <c r="L37" s="368"/>
      <c r="M37" s="368"/>
      <c r="N37" s="368"/>
    </row>
    <row r="38" spans="2:14" x14ac:dyDescent="0.25">
      <c r="B38" s="34" t="s">
        <v>553</v>
      </c>
      <c r="C38" s="299"/>
      <c r="D38" s="299"/>
      <c r="E38" s="370"/>
      <c r="F38" s="370"/>
      <c r="G38" s="368"/>
      <c r="H38" s="368"/>
      <c r="I38" s="368"/>
      <c r="J38" s="368"/>
      <c r="K38" s="368"/>
      <c r="L38" s="368"/>
      <c r="M38" s="368"/>
      <c r="N38" s="368"/>
    </row>
    <row r="39" spans="2:14" x14ac:dyDescent="0.25">
      <c r="B39" s="34" t="s">
        <v>554</v>
      </c>
      <c r="C39" s="299"/>
      <c r="D39" s="299"/>
      <c r="E39" s="370"/>
      <c r="F39" s="370"/>
      <c r="G39" s="368"/>
      <c r="H39" s="368"/>
      <c r="I39" s="368"/>
      <c r="J39" s="368"/>
      <c r="K39" s="368"/>
      <c r="L39" s="368"/>
      <c r="M39" s="368"/>
      <c r="N39" s="368"/>
    </row>
    <row r="40" spans="2:14" x14ac:dyDescent="0.25">
      <c r="B40" s="3" t="s">
        <v>555</v>
      </c>
      <c r="C40" s="299"/>
      <c r="D40" s="299"/>
      <c r="E40" s="299"/>
      <c r="F40" s="299"/>
      <c r="G40" s="368"/>
      <c r="H40" s="368"/>
      <c r="I40" s="368"/>
      <c r="J40" s="368"/>
      <c r="K40" s="368"/>
      <c r="L40" s="368"/>
      <c r="M40" s="368"/>
      <c r="N40" s="368"/>
    </row>
    <row r="41" spans="2:14" x14ac:dyDescent="0.25">
      <c r="B41" s="704" t="s">
        <v>556</v>
      </c>
      <c r="C41" s="299"/>
      <c r="D41" s="299"/>
      <c r="E41" s="299"/>
      <c r="F41" s="299"/>
      <c r="G41" s="368"/>
      <c r="H41" s="368"/>
      <c r="I41" s="368"/>
      <c r="J41" s="368"/>
      <c r="K41" s="368"/>
      <c r="L41" s="368"/>
      <c r="M41" s="368"/>
      <c r="N41" s="368"/>
    </row>
    <row r="42" spans="2:14" x14ac:dyDescent="0.25">
      <c r="B42" s="299" t="s">
        <v>557</v>
      </c>
      <c r="C42" s="299"/>
      <c r="D42" s="299"/>
      <c r="E42" s="299"/>
      <c r="F42" s="299"/>
      <c r="G42" s="370"/>
      <c r="H42" s="370"/>
      <c r="I42" s="370"/>
      <c r="J42" s="370"/>
      <c r="K42" s="299"/>
      <c r="L42" s="299"/>
      <c r="M42" s="299"/>
      <c r="N42" s="299"/>
    </row>
    <row r="43" spans="2:14" x14ac:dyDescent="0.25">
      <c r="B43" s="299" t="s">
        <v>558</v>
      </c>
    </row>
    <row r="44" spans="2:14" x14ac:dyDescent="0.25">
      <c r="B44" s="299" t="s">
        <v>559</v>
      </c>
    </row>
    <row r="45" spans="2:14" x14ac:dyDescent="0.25">
      <c r="B45" s="299" t="s">
        <v>560</v>
      </c>
    </row>
    <row r="46" spans="2:14" x14ac:dyDescent="0.25">
      <c r="B46" s="299" t="s">
        <v>561</v>
      </c>
    </row>
    <row r="47" spans="2:14" x14ac:dyDescent="0.25">
      <c r="B47" s="299" t="s">
        <v>562</v>
      </c>
    </row>
    <row r="48" spans="2:14" x14ac:dyDescent="0.25">
      <c r="B48" s="299" t="s">
        <v>563</v>
      </c>
    </row>
    <row r="49" spans="2:2" x14ac:dyDescent="0.25">
      <c r="B49" s="299" t="s">
        <v>564</v>
      </c>
    </row>
    <row r="50" spans="2:2" x14ac:dyDescent="0.25">
      <c r="B50" s="299"/>
    </row>
  </sheetData>
  <mergeCells count="2">
    <mergeCell ref="E5:N5"/>
    <mergeCell ref="B4:D4"/>
  </mergeCells>
  <hyperlinks>
    <hyperlink ref="A1" location="index!A1" display="index" xr:uid="{25522FBA-2108-4FC5-B08D-3E2FA061B056}"/>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F76A4-865D-480A-BE44-220F6D5D8BB1}">
  <sheetPr>
    <tabColor rgb="FF92D050"/>
  </sheetPr>
  <dimension ref="A1:D46"/>
  <sheetViews>
    <sheetView workbookViewId="0"/>
  </sheetViews>
  <sheetFormatPr defaultRowHeight="15" x14ac:dyDescent="0.25"/>
  <cols>
    <col min="2" max="4" width="23" customWidth="1"/>
  </cols>
  <sheetData>
    <row r="1" spans="1:4" x14ac:dyDescent="0.25">
      <c r="A1" s="372" t="s">
        <v>139</v>
      </c>
    </row>
    <row r="2" spans="1:4" x14ac:dyDescent="0.25">
      <c r="B2" s="2" t="s">
        <v>276</v>
      </c>
    </row>
    <row r="4" spans="1:4" ht="25.5" x14ac:dyDescent="0.25">
      <c r="B4" s="437" t="s">
        <v>261</v>
      </c>
      <c r="C4" s="437" t="s">
        <v>262</v>
      </c>
      <c r="D4" s="437" t="s">
        <v>263</v>
      </c>
    </row>
    <row r="5" spans="1:4" x14ac:dyDescent="0.25">
      <c r="B5" s="438">
        <v>1993</v>
      </c>
      <c r="C5" s="439">
        <v>8.2000000000000003E-2</v>
      </c>
      <c r="D5" s="440">
        <v>12670</v>
      </c>
    </row>
    <row r="6" spans="1:4" x14ac:dyDescent="0.25">
      <c r="B6" s="438">
        <v>1994</v>
      </c>
      <c r="C6" s="439">
        <v>7.1999999999999995E-2</v>
      </c>
      <c r="D6" s="440">
        <v>13104</v>
      </c>
    </row>
    <row r="7" spans="1:4" x14ac:dyDescent="0.25">
      <c r="B7" s="438">
        <v>1995</v>
      </c>
      <c r="C7" s="439">
        <v>7.0000000000000007E-2</v>
      </c>
      <c r="D7" s="440">
        <v>13520</v>
      </c>
    </row>
    <row r="8" spans="1:4" x14ac:dyDescent="0.25">
      <c r="B8" s="438">
        <v>1996</v>
      </c>
      <c r="C8" s="439">
        <v>0.09</v>
      </c>
      <c r="D8" s="440">
        <v>13884</v>
      </c>
    </row>
    <row r="9" spans="1:4" x14ac:dyDescent="0.25">
      <c r="B9" s="438">
        <v>1997</v>
      </c>
      <c r="C9" s="439">
        <v>8.3999999999999991E-2</v>
      </c>
      <c r="D9" s="440">
        <v>14300</v>
      </c>
    </row>
    <row r="10" spans="1:4" x14ac:dyDescent="0.25">
      <c r="B10" s="438">
        <v>1998</v>
      </c>
      <c r="C10" s="439">
        <v>8.199999999999999E-2</v>
      </c>
      <c r="D10" s="440">
        <v>14560</v>
      </c>
    </row>
    <row r="11" spans="1:4" x14ac:dyDescent="0.25">
      <c r="B11" s="438">
        <v>1999</v>
      </c>
      <c r="C11" s="439">
        <v>0.08</v>
      </c>
      <c r="D11" s="440">
        <v>14716</v>
      </c>
    </row>
    <row r="12" spans="1:4" x14ac:dyDescent="0.25">
      <c r="B12" s="438">
        <v>2000</v>
      </c>
      <c r="C12" s="439">
        <v>7.0000000000000007E-2</v>
      </c>
      <c r="D12" s="440">
        <v>14716</v>
      </c>
    </row>
    <row r="13" spans="1:4" x14ac:dyDescent="0.25">
      <c r="B13" s="438">
        <v>2001</v>
      </c>
      <c r="C13" s="439">
        <v>6.9999999999999993E-2</v>
      </c>
      <c r="D13" s="440">
        <v>14768</v>
      </c>
    </row>
    <row r="14" spans="1:4" x14ac:dyDescent="0.25">
      <c r="B14" s="438">
        <v>2002</v>
      </c>
      <c r="C14" s="439">
        <v>7.0000000000000007E-2</v>
      </c>
      <c r="D14" s="440">
        <v>15132</v>
      </c>
    </row>
    <row r="15" spans="1:4" x14ac:dyDescent="0.25">
      <c r="B15" s="438">
        <v>2003</v>
      </c>
      <c r="C15" s="439">
        <v>7.0000000000000007E-2</v>
      </c>
      <c r="D15" s="440">
        <v>15496</v>
      </c>
    </row>
    <row r="16" spans="1:4" x14ac:dyDescent="0.25">
      <c r="B16" s="438">
        <v>2004</v>
      </c>
      <c r="C16" s="439">
        <v>7.0000000000000007E-2</v>
      </c>
      <c r="D16" s="440">
        <v>15964</v>
      </c>
    </row>
    <row r="17" spans="2:4" x14ac:dyDescent="0.25">
      <c r="B17" s="438">
        <v>2005</v>
      </c>
      <c r="C17" s="439">
        <v>7.0000000000000007E-2</v>
      </c>
      <c r="D17" s="440">
        <v>16172</v>
      </c>
    </row>
    <row r="18" spans="2:4" x14ac:dyDescent="0.25">
      <c r="B18" s="438">
        <v>2006</v>
      </c>
      <c r="C18" s="439">
        <v>7.0000000000000007E-2</v>
      </c>
      <c r="D18" s="440">
        <v>16588</v>
      </c>
    </row>
    <row r="19" spans="2:4" x14ac:dyDescent="0.25">
      <c r="B19" s="438">
        <v>2007</v>
      </c>
      <c r="C19" s="439">
        <v>6.9000000000000006E-2</v>
      </c>
      <c r="D19" s="440">
        <v>17160</v>
      </c>
    </row>
    <row r="20" spans="2:4" x14ac:dyDescent="0.25">
      <c r="B20" s="438">
        <v>2008</v>
      </c>
      <c r="C20" s="439">
        <v>6.8000000000000005E-2</v>
      </c>
      <c r="D20" s="440">
        <v>17784</v>
      </c>
    </row>
    <row r="21" spans="2:4" x14ac:dyDescent="0.25">
      <c r="B21" s="438">
        <v>2009</v>
      </c>
      <c r="C21" s="439">
        <v>6.7000000000000004E-2</v>
      </c>
      <c r="D21" s="440">
        <v>18148</v>
      </c>
    </row>
    <row r="22" spans="2:4" x14ac:dyDescent="0.25">
      <c r="B22" s="438">
        <v>2010</v>
      </c>
      <c r="C22" s="439">
        <v>6.8000000000000005E-2</v>
      </c>
      <c r="D22" s="440">
        <v>19084</v>
      </c>
    </row>
    <row r="23" spans="2:4" x14ac:dyDescent="0.25">
      <c r="B23" s="438">
        <v>2011</v>
      </c>
      <c r="C23" s="439">
        <v>6.6000000000000003E-2</v>
      </c>
      <c r="D23" s="440">
        <v>19084</v>
      </c>
    </row>
    <row r="24" spans="2:4" x14ac:dyDescent="0.25">
      <c r="B24" s="438">
        <v>2012</v>
      </c>
      <c r="C24" s="439">
        <v>6.4000000000000001E-2</v>
      </c>
      <c r="D24" s="440">
        <v>19084</v>
      </c>
    </row>
    <row r="25" spans="2:4" x14ac:dyDescent="0.25">
      <c r="B25" s="438">
        <v>2013</v>
      </c>
      <c r="C25" s="439">
        <v>6.4000000000000001E-2</v>
      </c>
      <c r="D25" s="440">
        <v>19084</v>
      </c>
    </row>
    <row r="26" spans="2:4" x14ac:dyDescent="0.25">
      <c r="B26" s="438">
        <v>2014</v>
      </c>
      <c r="C26" s="439">
        <v>5.8999999999999997E-2</v>
      </c>
      <c r="D26" s="440">
        <v>19084</v>
      </c>
    </row>
    <row r="27" spans="2:4" x14ac:dyDescent="0.25">
      <c r="B27" s="438">
        <v>2015</v>
      </c>
      <c r="C27" s="439">
        <v>5.5E-2</v>
      </c>
      <c r="D27" s="440">
        <v>19084</v>
      </c>
    </row>
    <row r="28" spans="2:4" x14ac:dyDescent="0.25">
      <c r="B28" s="438">
        <v>2016</v>
      </c>
      <c r="C28" s="439">
        <v>5.2999999999999999E-2</v>
      </c>
      <c r="D28" s="440">
        <v>19084</v>
      </c>
    </row>
    <row r="29" spans="2:4" x14ac:dyDescent="0.25">
      <c r="B29" s="438">
        <v>2017</v>
      </c>
      <c r="C29" s="439">
        <v>4.8000000000000001E-2</v>
      </c>
      <c r="D29" s="440">
        <v>19084</v>
      </c>
    </row>
    <row r="30" spans="2:4" x14ac:dyDescent="0.25">
      <c r="B30" s="438">
        <v>2018</v>
      </c>
      <c r="C30" s="439">
        <v>4.3999999999999997E-2</v>
      </c>
      <c r="D30" s="440">
        <v>19136</v>
      </c>
    </row>
    <row r="31" spans="2:4" x14ac:dyDescent="0.25">
      <c r="B31" s="438">
        <v>2019</v>
      </c>
      <c r="C31" s="439">
        <v>4.2999999999999997E-2</v>
      </c>
      <c r="D31" s="440">
        <v>19448</v>
      </c>
    </row>
    <row r="32" spans="2:4" x14ac:dyDescent="0.25">
      <c r="B32" s="438">
        <v>2020</v>
      </c>
      <c r="C32" s="439">
        <v>0.04</v>
      </c>
      <c r="D32" s="440">
        <v>19760</v>
      </c>
    </row>
    <row r="33" spans="2:4" x14ac:dyDescent="0.25">
      <c r="B33" s="438">
        <v>2021</v>
      </c>
      <c r="C33" s="439">
        <v>3.5000000000000003E-2</v>
      </c>
      <c r="D33" s="440">
        <v>20020</v>
      </c>
    </row>
    <row r="34" spans="2:4" x14ac:dyDescent="0.25">
      <c r="B34" s="438">
        <v>2022</v>
      </c>
      <c r="C34" s="439">
        <v>0.03</v>
      </c>
      <c r="D34" s="440">
        <v>20280</v>
      </c>
    </row>
    <row r="35" spans="2:4" x14ac:dyDescent="0.25">
      <c r="B35" s="438">
        <v>2023</v>
      </c>
      <c r="C35" s="439">
        <v>2.8000000000000001E-2</v>
      </c>
      <c r="D35" s="440">
        <v>21268</v>
      </c>
    </row>
    <row r="36" spans="2:4" s="817" customFormat="1" x14ac:dyDescent="0.25">
      <c r="B36" s="438">
        <v>2024</v>
      </c>
      <c r="C36" s="439">
        <v>2.9000000000000001E-2</v>
      </c>
      <c r="D36" s="440">
        <v>22828</v>
      </c>
    </row>
    <row r="37" spans="2:4" x14ac:dyDescent="0.25">
      <c r="B37" s="441">
        <v>2025</v>
      </c>
      <c r="C37" s="442">
        <v>3.3000000000000002E-2</v>
      </c>
      <c r="D37" s="443">
        <v>24128</v>
      </c>
    </row>
    <row r="38" spans="2:4" x14ac:dyDescent="0.25">
      <c r="B38" s="3" t="s">
        <v>497</v>
      </c>
    </row>
    <row r="39" spans="2:4" x14ac:dyDescent="0.25">
      <c r="B39" s="704" t="s">
        <v>704</v>
      </c>
    </row>
    <row r="40" spans="2:4" x14ac:dyDescent="0.25">
      <c r="B40" s="371" t="s">
        <v>57</v>
      </c>
    </row>
    <row r="41" spans="2:4" x14ac:dyDescent="0.25">
      <c r="B41" s="299" t="s">
        <v>264</v>
      </c>
    </row>
    <row r="42" spans="2:4" x14ac:dyDescent="0.25">
      <c r="B42" s="299" t="s">
        <v>265</v>
      </c>
    </row>
    <row r="43" spans="2:4" x14ac:dyDescent="0.25">
      <c r="B43" s="299" t="s">
        <v>266</v>
      </c>
    </row>
    <row r="44" spans="2:4" x14ac:dyDescent="0.25">
      <c r="B44" s="299" t="s">
        <v>267</v>
      </c>
    </row>
    <row r="45" spans="2:4" x14ac:dyDescent="0.25">
      <c r="B45" s="299" t="s">
        <v>268</v>
      </c>
    </row>
    <row r="46" spans="2:4" x14ac:dyDescent="0.25">
      <c r="B46" s="368"/>
    </row>
  </sheetData>
  <hyperlinks>
    <hyperlink ref="A1" location="index!A1" display="index" xr:uid="{FBF20AD5-371C-493D-A77E-7E18610A0F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1</vt:i4>
      </vt:variant>
    </vt:vector>
  </HeadingPairs>
  <TitlesOfParts>
    <vt:vector size="54" baseType="lpstr">
      <vt:lpstr>index</vt:lpstr>
      <vt:lpstr>T1</vt:lpstr>
      <vt:lpstr>F2</vt:lpstr>
      <vt:lpstr>F2.1</vt:lpstr>
      <vt:lpstr>F3</vt:lpstr>
      <vt:lpstr>F4</vt:lpstr>
      <vt:lpstr>F5</vt:lpstr>
      <vt:lpstr>T2</vt:lpstr>
      <vt:lpstr>T2.1</vt:lpstr>
      <vt:lpstr>T2.2</vt:lpstr>
      <vt:lpstr>T3</vt:lpstr>
      <vt:lpstr>T3.1</vt:lpstr>
      <vt:lpstr>F6</vt:lpstr>
      <vt:lpstr>F6.1</vt:lpstr>
      <vt:lpstr>F7</vt:lpstr>
      <vt:lpstr>F7.1</vt:lpstr>
      <vt:lpstr>T4</vt:lpstr>
      <vt:lpstr>T4.1</vt:lpstr>
      <vt:lpstr>T4.2</vt:lpstr>
      <vt:lpstr>T4.3</vt:lpstr>
      <vt:lpstr>T4.4</vt:lpstr>
      <vt:lpstr>T4.5</vt:lpstr>
      <vt:lpstr>T4.6</vt:lpstr>
      <vt:lpstr>F8</vt:lpstr>
      <vt:lpstr>F8.1</vt:lpstr>
      <vt:lpstr>T5</vt:lpstr>
      <vt:lpstr>T6</vt:lpstr>
      <vt:lpstr>T6.1</vt:lpstr>
      <vt:lpstr>T7</vt:lpstr>
      <vt:lpstr>T8</vt:lpstr>
      <vt:lpstr>F9</vt:lpstr>
      <vt:lpstr>F9.1</vt:lpstr>
      <vt:lpstr>F9.2</vt:lpstr>
      <vt:lpstr>F9.3</vt:lpstr>
      <vt:lpstr>F10</vt:lpstr>
      <vt:lpstr>F10.1</vt:lpstr>
      <vt:lpstr>F10.2</vt:lpstr>
      <vt:lpstr>T9</vt:lpstr>
      <vt:lpstr>T10</vt:lpstr>
      <vt:lpstr>T10.1</vt:lpstr>
      <vt:lpstr>T11</vt:lpstr>
      <vt:lpstr>T12</vt:lpstr>
      <vt:lpstr>T13</vt:lpstr>
      <vt:lpstr>T14</vt:lpstr>
      <vt:lpstr>T15</vt:lpstr>
      <vt:lpstr>F11</vt:lpstr>
      <vt:lpstr>F12</vt:lpstr>
      <vt:lpstr>F12.1</vt:lpstr>
      <vt:lpstr>F13</vt:lpstr>
      <vt:lpstr>T16</vt:lpstr>
      <vt:lpstr>T17</vt:lpstr>
      <vt:lpstr>T18</vt:lpstr>
      <vt:lpstr>T18.1</vt:lpstr>
      <vt:lpstr>itemlist</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Hyatt</dc:creator>
  <cp:lastModifiedBy>Vanessa Poutoa</cp:lastModifiedBy>
  <dcterms:created xsi:type="dcterms:W3CDTF">2023-09-24T23:29:39Z</dcterms:created>
  <dcterms:modified xsi:type="dcterms:W3CDTF">2024-12-18T02:14:27Z</dcterms:modified>
</cp:coreProperties>
</file>