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2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baske/Downloads/"/>
    </mc:Choice>
  </mc:AlternateContent>
  <xr:revisionPtr revIDLastSave="0" documentId="13_ncr:1_{B2FAEF95-4787-8C4C-B9B2-B482844D80FA}" xr6:coauthVersionLast="47" xr6:coauthVersionMax="47" xr10:uidLastSave="{00000000-0000-0000-0000-000000000000}"/>
  <bookViews>
    <workbookView xWindow="0" yWindow="500" windowWidth="27500" windowHeight="13300" tabRatio="811" firstSheet="6" activeTab="7" xr2:uid="{86EEFABA-0E37-4BD3-AE62-5FAE0B04D52F}"/>
  </bookViews>
  <sheets>
    <sheet name="Index" sheetId="21" r:id="rId1"/>
    <sheet name="Year Level" sheetId="3" r:id="rId2"/>
    <sheet name="Age" sheetId="4" r:id="rId3"/>
    <sheet name="Ethnic Group Total Response" sheetId="5" r:id="rId4"/>
    <sheet name="Student Gender" sheetId="6" r:id="rId5"/>
    <sheet name="Student Type" sheetId="7" r:id="rId6"/>
    <sheet name="Regional Council" sheetId="8" r:id="rId7"/>
    <sheet name="Territorial Authority - Board" sheetId="9" r:id="rId8"/>
    <sheet name="Education Region" sheetId="10" r:id="rId9"/>
    <sheet name="Sector" sheetId="11" r:id="rId10"/>
    <sheet name="Affiliation" sheetId="12" r:id="rId11"/>
    <sheet name="MME Peak Body Affiliation" sheetId="13" r:id="rId12"/>
    <sheet name="Authority" sheetId="14" r:id="rId13"/>
    <sheet name="School Type" sheetId="15" r:id="rId14"/>
    <sheet name="School Gender" sheetId="16" r:id="rId15"/>
    <sheet name="Ethnic Group" sheetId="17" r:id="rId16"/>
    <sheet name="Takiwā" sheetId="18" r:id="rId17"/>
    <sheet name="Decile" sheetId="19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8" l="1"/>
  <c r="A28" i="17"/>
  <c r="A15" i="17"/>
  <c r="A1" i="17"/>
  <c r="A1" i="16"/>
  <c r="A1" i="15"/>
  <c r="A1" i="13"/>
  <c r="A1" i="12"/>
  <c r="A1" i="11"/>
  <c r="A1" i="10"/>
  <c r="A1" i="9"/>
  <c r="A1" i="8"/>
  <c r="A1" i="7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7" i="21"/>
  <c r="B6" i="21"/>
  <c r="B5" i="21"/>
  <c r="B4" i="21"/>
  <c r="A1" i="3"/>
  <c r="A1" i="4"/>
  <c r="A1" i="5"/>
  <c r="A14" i="5"/>
  <c r="A26" i="5"/>
  <c r="A1" i="6"/>
</calcChain>
</file>

<file path=xl/sharedStrings.xml><?xml version="1.0" encoding="utf-8"?>
<sst xmlns="http://schemas.openxmlformats.org/spreadsheetml/2006/main" count="656" uniqueCount="282">
  <si>
    <t>Age</t>
  </si>
  <si>
    <t>Age 10</t>
  </si>
  <si>
    <t>Age 11</t>
  </si>
  <si>
    <t>Age 12</t>
  </si>
  <si>
    <t>Age 13</t>
  </si>
  <si>
    <t>Age 14</t>
  </si>
  <si>
    <t>Age 15</t>
  </si>
  <si>
    <t>Age 16</t>
  </si>
  <si>
    <t>Age 17</t>
  </si>
  <si>
    <t>Age 18</t>
  </si>
  <si>
    <t>Age 19+</t>
  </si>
  <si>
    <t>Total</t>
  </si>
  <si>
    <t>Funding Year Level</t>
  </si>
  <si>
    <t>Year 1</t>
  </si>
  <si>
    <t>Year 2</t>
  </si>
  <si>
    <t>Year 3</t>
  </si>
  <si>
    <t>Year 4</t>
  </si>
  <si>
    <t>Year 5</t>
  </si>
  <si>
    <t>Year 6</t>
  </si>
  <si>
    <t>Year 7</t>
  </si>
  <si>
    <t>Year 8</t>
  </si>
  <si>
    <t>Year 9</t>
  </si>
  <si>
    <t>Year 10</t>
  </si>
  <si>
    <t>Year 11</t>
  </si>
  <si>
    <t>Year 12</t>
  </si>
  <si>
    <t>Year 13</t>
  </si>
  <si>
    <t>Year 14</t>
  </si>
  <si>
    <t>Year 15</t>
  </si>
  <si>
    <t>Student Type</t>
  </si>
  <si>
    <t>Full-time Students</t>
  </si>
  <si>
    <t>Part-time Students</t>
  </si>
  <si>
    <t>Full-time Adults</t>
  </si>
  <si>
    <t>Part-time Adults</t>
  </si>
  <si>
    <t/>
  </si>
  <si>
    <t>MFAT Students</t>
  </si>
  <si>
    <t>Regional Council</t>
  </si>
  <si>
    <t>Northland Region</t>
  </si>
  <si>
    <t>Auckland Region</t>
  </si>
  <si>
    <t>Waikato Region</t>
  </si>
  <si>
    <t>Bay of Plenty Region</t>
  </si>
  <si>
    <t>Gisborne Region</t>
  </si>
  <si>
    <t>Taranaki Region</t>
  </si>
  <si>
    <t>Manawatu-Whanganui Region</t>
  </si>
  <si>
    <t>Wellington Region</t>
  </si>
  <si>
    <t>West Coast Region</t>
  </si>
  <si>
    <t>Canterbury Region</t>
  </si>
  <si>
    <t>Otago Region</t>
  </si>
  <si>
    <t>Southland Region</t>
  </si>
  <si>
    <t>Tasman Region</t>
  </si>
  <si>
    <t>Nelson Region</t>
  </si>
  <si>
    <t>Marlborough Region</t>
  </si>
  <si>
    <t>Chatham Is. County</t>
  </si>
  <si>
    <t>Not Applicable</t>
  </si>
  <si>
    <t>Education Region</t>
  </si>
  <si>
    <t>Tai Tokerau</t>
  </si>
  <si>
    <t>Waikato</t>
  </si>
  <si>
    <t>Bay of Plenty, Waiariki</t>
  </si>
  <si>
    <t>Taranaki, Whanganui, Manawatu</t>
  </si>
  <si>
    <t>Wellington</t>
  </si>
  <si>
    <t>Nelson, Marlborough, West Coast</t>
  </si>
  <si>
    <t>Canterbury and Chatham Islands</t>
  </si>
  <si>
    <t>Otago, Southland</t>
  </si>
  <si>
    <t>Tāmaki Herenga Tāngata</t>
  </si>
  <si>
    <t>Tāmaki Herenga Manawa</t>
  </si>
  <si>
    <t>Tāmaki Herenga Waka</t>
  </si>
  <si>
    <t>Territorial Authority</t>
  </si>
  <si>
    <t>Far North District</t>
  </si>
  <si>
    <t>Whangarei District</t>
  </si>
  <si>
    <t>Kaipara District</t>
  </si>
  <si>
    <t>Auckland- Rodney</t>
  </si>
  <si>
    <t>Auckland- Hibiscus and Bays</t>
  </si>
  <si>
    <t>Auckland- Upper Harbour</t>
  </si>
  <si>
    <t>Auckland- Devonport-Takapuna</t>
  </si>
  <si>
    <t>Auckland- Henderson-Massey</t>
  </si>
  <si>
    <t>Auckland- Waiheke</t>
  </si>
  <si>
    <t>Auckland- Whau</t>
  </si>
  <si>
    <t>Auckland- Albert-Eden</t>
  </si>
  <si>
    <t>Auckland- Howick</t>
  </si>
  <si>
    <t>Auckland- Manurewa</t>
  </si>
  <si>
    <t>Auckland- Papakura</t>
  </si>
  <si>
    <t>Auckland- Franklin</t>
  </si>
  <si>
    <t>Thames-Coromandel District</t>
  </si>
  <si>
    <t>Hauraki District</t>
  </si>
  <si>
    <t>Waikato District</t>
  </si>
  <si>
    <t>Matamata-Piako District</t>
  </si>
  <si>
    <t>Hamilton City</t>
  </si>
  <si>
    <t>Waipa District</t>
  </si>
  <si>
    <t>South Waikato District</t>
  </si>
  <si>
    <t>Waitomo District</t>
  </si>
  <si>
    <t>Taupo District</t>
  </si>
  <si>
    <t>Western Bay of Plenty District</t>
  </si>
  <si>
    <t>Tauranga City</t>
  </si>
  <si>
    <t>Rotorua District</t>
  </si>
  <si>
    <t>Whakatane District</t>
  </si>
  <si>
    <t>Kawerau District</t>
  </si>
  <si>
    <t>Gisborne District</t>
  </si>
  <si>
    <t>Wairoa District</t>
  </si>
  <si>
    <t>Hastings District</t>
  </si>
  <si>
    <t>Napier City</t>
  </si>
  <si>
    <t>Central Hawke's Bay District</t>
  </si>
  <si>
    <t>New Plymouth District</t>
  </si>
  <si>
    <t>Stratford District</t>
  </si>
  <si>
    <t>South Taranaki District</t>
  </si>
  <si>
    <t>Ruapehu District</t>
  </si>
  <si>
    <t>Whanganui District</t>
  </si>
  <si>
    <t>Rangitikei District</t>
  </si>
  <si>
    <t>Manawatu District</t>
  </si>
  <si>
    <t>Palmerston North City</t>
  </si>
  <si>
    <t>Tararua District</t>
  </si>
  <si>
    <t>Horowhenua District</t>
  </si>
  <si>
    <t>Kapiti Coast District</t>
  </si>
  <si>
    <t>Porirua City</t>
  </si>
  <si>
    <t>Upper Hutt City</t>
  </si>
  <si>
    <t>Lower Hutt City</t>
  </si>
  <si>
    <t>Wellington City</t>
  </si>
  <si>
    <t>Masterton District</t>
  </si>
  <si>
    <t>Carterton District</t>
  </si>
  <si>
    <t>South Wairarapa District</t>
  </si>
  <si>
    <t>Tasman District</t>
  </si>
  <si>
    <t>Nelson City</t>
  </si>
  <si>
    <t>Marlborough District</t>
  </si>
  <si>
    <t>Kaikoura District</t>
  </si>
  <si>
    <t>Buller District</t>
  </si>
  <si>
    <t>Grey District</t>
  </si>
  <si>
    <t>Westland District</t>
  </si>
  <si>
    <t>Hurunui District</t>
  </si>
  <si>
    <t>Waimakariri District</t>
  </si>
  <si>
    <t>Christchurch City</t>
  </si>
  <si>
    <t>Selwyn District</t>
  </si>
  <si>
    <t>Ashburton District</t>
  </si>
  <si>
    <t>Timaru District</t>
  </si>
  <si>
    <t>Mackenzie District</t>
  </si>
  <si>
    <t>Waimate District</t>
  </si>
  <si>
    <t>Chatham Islands Territory</t>
  </si>
  <si>
    <t>Waitaki District</t>
  </si>
  <si>
    <t>Central Otago District</t>
  </si>
  <si>
    <t>Queenstown-Lakes District</t>
  </si>
  <si>
    <t>Dunedin City</t>
  </si>
  <si>
    <t>Clutha District</t>
  </si>
  <si>
    <t>Southland District</t>
  </si>
  <si>
    <t>Gore District</t>
  </si>
  <si>
    <t>Invercargill City</t>
  </si>
  <si>
    <t>Te Tai Raro</t>
  </si>
  <si>
    <t>Te Tai Runga</t>
  </si>
  <si>
    <t>Te Tai Whenua</t>
  </si>
  <si>
    <t>Sector</t>
  </si>
  <si>
    <t>Primary</t>
  </si>
  <si>
    <t>Composite</t>
  </si>
  <si>
    <t>Secondary</t>
  </si>
  <si>
    <t>Specialist</t>
  </si>
  <si>
    <t>Affiliation</t>
  </si>
  <si>
    <t>Religious Affiliation</t>
  </si>
  <si>
    <t>Presbyterian Social Services</t>
  </si>
  <si>
    <t>Anglican</t>
  </si>
  <si>
    <t>Jewish</t>
  </si>
  <si>
    <t>Presbyterian</t>
  </si>
  <si>
    <t>Roman Catholic</t>
  </si>
  <si>
    <t>Seventh Day Adventist</t>
  </si>
  <si>
    <t>Reformed Congregation of NZ</t>
  </si>
  <si>
    <t>Hare Krishna</t>
  </si>
  <si>
    <t>Assembly of God</t>
  </si>
  <si>
    <t>Non-Denominational</t>
  </si>
  <si>
    <t>Muslim</t>
  </si>
  <si>
    <t>Latter Day Saints</t>
  </si>
  <si>
    <t>Other Religious Affiliation</t>
  </si>
  <si>
    <t>Pentecostal</t>
  </si>
  <si>
    <t>Methodist</t>
  </si>
  <si>
    <t>Inter-denominational</t>
  </si>
  <si>
    <t>Open Brethren</t>
  </si>
  <si>
    <t>New Life Church of NZ</t>
  </si>
  <si>
    <t>Abundant Life Centre</t>
  </si>
  <si>
    <t>Baptist</t>
  </si>
  <si>
    <t>Sub total</t>
  </si>
  <si>
    <t>Organisational Affiliation</t>
  </si>
  <si>
    <t>Dept. of Social Welfare</t>
  </si>
  <si>
    <t>RNZFB</t>
  </si>
  <si>
    <t>Rudolf Steiner</t>
  </si>
  <si>
    <t>Trust</t>
  </si>
  <si>
    <t>Maori Trusts</t>
  </si>
  <si>
    <t>Montessori</t>
  </si>
  <si>
    <t>No Affiliation</t>
  </si>
  <si>
    <t>Authority</t>
  </si>
  <si>
    <t>State: Not integrated</t>
  </si>
  <si>
    <t>State: Integrated</t>
  </si>
  <si>
    <t>Private: Fully Reg.</t>
  </si>
  <si>
    <t>Private: Prov.Reg.</t>
  </si>
  <si>
    <t>Other : Vote Ed.</t>
  </si>
  <si>
    <t>Partnership School</t>
  </si>
  <si>
    <t>School Type</t>
  </si>
  <si>
    <t>Full Primary (Year 1-8)</t>
  </si>
  <si>
    <t>Contributing (Year 1-6)</t>
  </si>
  <si>
    <t>Intermediate (Year 7-8)</t>
  </si>
  <si>
    <t>Kura Teina Primary</t>
  </si>
  <si>
    <t>Restricted Composite (Year 7-10)</t>
  </si>
  <si>
    <t>Composite (Year 1-15)</t>
  </si>
  <si>
    <t>Correspondence</t>
  </si>
  <si>
    <t>Kura Teina Composite</t>
  </si>
  <si>
    <t>Secondary (Year 7-15)</t>
  </si>
  <si>
    <t>Secondary (Year 9-15)</t>
  </si>
  <si>
    <t>Teen Parent Unit</t>
  </si>
  <si>
    <t>School Gender</t>
  </si>
  <si>
    <t>Co-Ed</t>
  </si>
  <si>
    <t>Single Sex-Boys</t>
  </si>
  <si>
    <t>Single Sex-Girls</t>
  </si>
  <si>
    <t>Sen.Co-Ed, Jun.Boys</t>
  </si>
  <si>
    <t>Prim.Co-Ed, Sec.Girls</t>
  </si>
  <si>
    <t>Prim.Co-Ed, Sec.Boys</t>
  </si>
  <si>
    <t>Student Gender</t>
  </si>
  <si>
    <t>Male</t>
  </si>
  <si>
    <t>Female</t>
  </si>
  <si>
    <t>Ethnic Group</t>
  </si>
  <si>
    <t>Pacific</t>
  </si>
  <si>
    <t>Asian</t>
  </si>
  <si>
    <t>MELAA</t>
  </si>
  <si>
    <t>Samoan</t>
  </si>
  <si>
    <t>Tongan</t>
  </si>
  <si>
    <t>Niuean</t>
  </si>
  <si>
    <t>Fijian</t>
  </si>
  <si>
    <t>Tokelauan</t>
  </si>
  <si>
    <t>Indian</t>
  </si>
  <si>
    <t>Chinese</t>
  </si>
  <si>
    <t>Other Asian</t>
  </si>
  <si>
    <t>European\Pākehā</t>
  </si>
  <si>
    <t>Māori</t>
  </si>
  <si>
    <t>Other Pacific Peoples</t>
  </si>
  <si>
    <t>Southeast Asian</t>
  </si>
  <si>
    <t>Age 5</t>
  </si>
  <si>
    <t>Age 6</t>
  </si>
  <si>
    <t>Age 7</t>
  </si>
  <si>
    <t>Age 8</t>
  </si>
  <si>
    <t>Age 9</t>
  </si>
  <si>
    <t>Other</t>
  </si>
  <si>
    <t>International Fee Paying</t>
  </si>
  <si>
    <t>* Note: Prior to 2012 Middle Eastern, Latin American, and African (MELAA) students were included with 'Other' ethnic group.</t>
  </si>
  <si>
    <t xml:space="preserve">Note that gender data collected via School Roll Returns will likely take several years to build an accurate picture of ākonga who identify as Another Gender or Not Stated. </t>
  </si>
  <si>
    <t>Some reasons for this are:</t>
  </si>
  <si>
    <t>1. The overwhelming majority of Another Gender and Not Stated responses in the School Roll Returns for 2023 came from schools whose SMS has already had the ability to record non-binary gender options for years.</t>
  </si>
  <si>
    <t>2. Ākonga and their whānau may not be aware that their school’s Student Management System (SMS) can now record this information and report it to the Ministry.</t>
  </si>
  <si>
    <t>3. In most cases, demographic data such as gender is only updated by ākonga and their whānau when they start school or change schools e.g. primary to secondary school.</t>
  </si>
  <si>
    <t>Alternative Education Students</t>
  </si>
  <si>
    <t>Secondary-Tertiary Programme Students</t>
  </si>
  <si>
    <t>International Fee Paying Students</t>
  </si>
  <si>
    <t>Hawke's Bay Region</t>
  </si>
  <si>
    <t>Māori Medium Peak Body Affiliation</t>
  </si>
  <si>
    <t>Ngā Kura ā Iwi o Aotearoa Inc</t>
  </si>
  <si>
    <t>Te Rūnanga Nui o Ngā Kura Kaupapa Māori o Aotearoa</t>
  </si>
  <si>
    <t>Specialist School</t>
  </si>
  <si>
    <t>European/Pākehā</t>
  </si>
  <si>
    <t>Cook Islands Māori</t>
  </si>
  <si>
    <t>Takiwā</t>
  </si>
  <si>
    <t>Decile</t>
  </si>
  <si>
    <t>Decile 1</t>
  </si>
  <si>
    <t>Decile 2</t>
  </si>
  <si>
    <t>Decile 3</t>
  </si>
  <si>
    <t>Decile 4</t>
  </si>
  <si>
    <t>Decile 5</t>
  </si>
  <si>
    <t>Decile 6</t>
  </si>
  <si>
    <t>Decile 7</t>
  </si>
  <si>
    <t>Decile 8</t>
  </si>
  <si>
    <t>Decile 9</t>
  </si>
  <si>
    <t>Decile 10</t>
  </si>
  <si>
    <t>Not Applicable/Unknown</t>
  </si>
  <si>
    <t>Table name</t>
  </si>
  <si>
    <t>Hawke's Bay, Tairāwhiti</t>
  </si>
  <si>
    <t>Student Roll by Decile as at 1 July 1996-2022</t>
  </si>
  <si>
    <t>Student Roll by School Authority as at 1 July 1996-2024</t>
  </si>
  <si>
    <t>Student Roll by School Decile, as at 1 July 1996-2022</t>
  </si>
  <si>
    <t>Auckland- Kaipātiki</t>
  </si>
  <si>
    <t>Auckland- Waitākere Ranges</t>
  </si>
  <si>
    <t>Auckland- Aotea/Great Barrier</t>
  </si>
  <si>
    <t>Auckland- Waitematā</t>
  </si>
  <si>
    <t>Auckland- Puketāpapa</t>
  </si>
  <si>
    <t>Auckland- Ōrākei</t>
  </si>
  <si>
    <t>Auckland- Maungakiekie-Tāmaki</t>
  </si>
  <si>
    <t>Auckland- Māngere-Ōtāhuhu</t>
  </si>
  <si>
    <t>Auckland- Ōtara-Papatoetoe</t>
  </si>
  <si>
    <t>Ōtorohanga District</t>
  </si>
  <si>
    <t>Ōpōtiki District</t>
  </si>
  <si>
    <t>Year 1-6 Co-Ed/Year 7-8 Girls</t>
  </si>
  <si>
    <t>Charter School</t>
  </si>
  <si>
    <t>Another Gender / Not Stated</t>
  </si>
  <si>
    <t>Total Auckland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</si>
</sst>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####0"/>
    <numFmt numFmtId="165" formatCode="###########0"/>
  </numFmts>
  <fonts count="13">
    <font>
      <sz val="9.5"/>
      <color rgb="FF000000"/>
      <name val="Albany AMT"/>
    </font>
    <font>
      <b/>
      <sz val="9.5"/>
      <color rgb="FF112277"/>
      <name val="Albany AMT"/>
    </font>
    <font>
      <b/>
      <sz val="13"/>
      <color theme="3"/>
      <name val="Courier New"/>
      <family val="2"/>
      <scheme val="minor"/>
    </font>
    <font>
      <u/>
      <sz val="9.5"/>
      <color theme="10"/>
      <name val="Albany AMT"/>
    </font>
    <font>
      <b/>
      <sz val="11"/>
      <color theme="3"/>
      <name val="Calibri"/>
      <family val="2"/>
    </font>
    <font>
      <b/>
      <sz val="10"/>
      <color rgb="FF112277"/>
      <name val="Calibri"/>
      <family val="2"/>
    </font>
    <font>
      <sz val="10"/>
      <color rgb="FF000000"/>
      <name val="Calibri"/>
      <family val="2"/>
    </font>
    <font>
      <sz val="9"/>
      <color indexed="8"/>
      <name val="Calibri"/>
      <family val="2"/>
    </font>
    <font>
      <sz val="8"/>
      <color theme="1"/>
      <name val="Arial"/>
      <family val="2"/>
    </font>
    <font>
      <sz val="9"/>
      <color theme="1"/>
      <name val="Calibri"/>
      <family val="2"/>
    </font>
    <font>
      <sz val="10"/>
      <name val="MS Sans Serif"/>
      <family val="2"/>
    </font>
    <font>
      <u/>
      <sz val="9.5"/>
      <color theme="10"/>
      <name val="Calibri"/>
      <family val="2"/>
    </font>
    <font>
      <b/>
      <sz val="13"/>
      <color theme="3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medium">
        <color theme="4" tint="0.39997558519241921"/>
      </top>
      <bottom/>
      <diagonal/>
    </border>
    <border>
      <left style="thin">
        <color rgb="FFB0B7BB"/>
      </left>
      <right style="thin">
        <color rgb="FFB0B7BB"/>
      </right>
      <top/>
      <bottom style="thin">
        <color rgb="FFB0B7BB"/>
      </bottom>
      <diagonal/>
    </border>
    <border>
      <left style="thin">
        <color rgb="FFB0B7BB"/>
      </left>
      <right style="thin">
        <color rgb="FFB0B7BB"/>
      </right>
      <top style="thin">
        <color rgb="FFB0B7BB"/>
      </top>
      <bottom/>
      <diagonal/>
    </border>
    <border>
      <left style="thin">
        <color rgb="FFB0B7BB"/>
      </left>
      <right style="thin">
        <color rgb="FFB0B7BB"/>
      </right>
      <top/>
      <bottom/>
      <diagonal/>
    </border>
  </borders>
  <cellStyleXfs count="6">
    <xf numFmtId="0" fontId="0" fillId="0" borderId="0"/>
    <xf numFmtId="0" fontId="2" fillId="0" borderId="3" applyNumberFormat="0" applyFill="0" applyAlignment="0" applyProtection="0"/>
    <xf numFmtId="0" fontId="4" fillId="0" borderId="4" applyNumberFormat="0" applyFill="0" applyAlignment="0" applyProtection="0"/>
    <xf numFmtId="0" fontId="3" fillId="0" borderId="0" applyNumberFormat="0" applyFill="0" applyBorder="0" applyAlignment="0" applyProtection="0"/>
    <xf numFmtId="0" fontId="10" fillId="0" borderId="0"/>
    <xf numFmtId="0" fontId="10" fillId="0" borderId="0"/>
  </cellStyleXfs>
  <cellXfs count="30">
    <xf numFmtId="0" fontId="0" fillId="2" borderId="0" xfId="0" applyFill="1" applyAlignment="1">
      <alignment horizontal="left"/>
    </xf>
    <xf numFmtId="0" fontId="5" fillId="3" borderId="1" xfId="0" applyFont="1" applyFill="1" applyBorder="1" applyAlignment="1">
      <alignment horizontal="left" vertical="top" wrapText="1"/>
    </xf>
    <xf numFmtId="164" fontId="6" fillId="4" borderId="2" xfId="0" applyNumberFormat="1" applyFont="1" applyFill="1" applyBorder="1" applyAlignment="1">
      <alignment horizontal="right" wrapText="1"/>
    </xf>
    <xf numFmtId="164" fontId="0" fillId="4" borderId="0" xfId="0" applyNumberFormat="1" applyFill="1" applyAlignment="1">
      <alignment horizontal="right" wrapText="1"/>
    </xf>
    <xf numFmtId="0" fontId="5" fillId="3" borderId="1" xfId="0" applyFont="1" applyFill="1" applyBorder="1" applyAlignment="1">
      <alignment horizontal="left" vertical="center" wrapText="1"/>
    </xf>
    <xf numFmtId="3" fontId="4" fillId="7" borderId="5" xfId="2" applyNumberFormat="1" applyFill="1" applyBorder="1" applyAlignment="1">
      <alignment horizontal="left" vertical="center"/>
    </xf>
    <xf numFmtId="165" fontId="5" fillId="3" borderId="1" xfId="0" applyNumberFormat="1" applyFont="1" applyFill="1" applyBorder="1" applyAlignment="1">
      <alignment horizontal="right" wrapText="1"/>
    </xf>
    <xf numFmtId="0" fontId="9" fillId="7" borderId="0" xfId="0" applyFont="1" applyFill="1" applyAlignment="1">
      <alignment horizontal="left" vertical="center"/>
    </xf>
    <xf numFmtId="0" fontId="9" fillId="7" borderId="0" xfId="0" applyFont="1" applyFill="1" applyAlignment="1">
      <alignment horizontal="left" vertical="center" indent="1"/>
    </xf>
    <xf numFmtId="164" fontId="0" fillId="2" borderId="0" xfId="0" applyNumberFormat="1" applyFill="1" applyAlignment="1">
      <alignment horizontal="left"/>
    </xf>
    <xf numFmtId="0" fontId="8" fillId="0" borderId="0" xfId="0" applyFont="1" applyAlignment="1">
      <alignment horizontal="right" vertical="center"/>
    </xf>
    <xf numFmtId="0" fontId="0" fillId="7" borderId="0" xfId="0" applyFill="1"/>
    <xf numFmtId="0" fontId="0" fillId="8" borderId="0" xfId="0" applyFill="1" applyAlignment="1">
      <alignment vertical="center"/>
    </xf>
    <xf numFmtId="0" fontId="0" fillId="6" borderId="0" xfId="0" applyFill="1" applyAlignment="1">
      <alignment vertical="center"/>
    </xf>
    <xf numFmtId="0" fontId="0" fillId="8" borderId="0" xfId="0" applyFill="1" applyAlignment="1">
      <alignment horizontal="right" vertical="center"/>
    </xf>
    <xf numFmtId="0" fontId="0" fillId="8" borderId="0" xfId="0" applyFill="1"/>
    <xf numFmtId="0" fontId="12" fillId="5" borderId="3" xfId="1" applyFont="1" applyFill="1" applyAlignment="1">
      <alignment vertical="center"/>
    </xf>
    <xf numFmtId="0" fontId="11" fillId="8" borderId="0" xfId="3" applyFont="1" applyFill="1" applyAlignment="1">
      <alignment vertical="center"/>
    </xf>
    <xf numFmtId="0" fontId="11" fillId="8" borderId="0" xfId="3" applyFont="1" applyFill="1"/>
    <xf numFmtId="0" fontId="0" fillId="7" borderId="0" xfId="0" applyFill="1" applyAlignment="1">
      <alignment horizontal="left"/>
    </xf>
    <xf numFmtId="0" fontId="4" fillId="6" borderId="4" xfId="2" applyFill="1" applyAlignment="1">
      <alignment horizontal="left" vertical="center"/>
    </xf>
    <xf numFmtId="0" fontId="4" fillId="7" borderId="4" xfId="2" applyFill="1" applyAlignment="1">
      <alignment horizontal="left" vertical="center"/>
    </xf>
    <xf numFmtId="3" fontId="7" fillId="7" borderId="0" xfId="0" applyNumberFormat="1" applyFont="1" applyFill="1" applyAlignment="1">
      <alignment horizontal="left" vertical="center" wrapText="1"/>
    </xf>
    <xf numFmtId="3" fontId="4" fillId="7" borderId="4" xfId="2" applyNumberFormat="1" applyFill="1" applyAlignment="1">
      <alignment horizontal="left" vertical="center"/>
    </xf>
    <xf numFmtId="0" fontId="5" fillId="3" borderId="7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top" wrapText="1"/>
    </xf>
    <xf numFmtId="3" fontId="4" fillId="6" borderId="4" xfId="2" applyNumberFormat="1" applyFill="1" applyAlignment="1">
      <alignment horizontal="left" vertical="center"/>
    </xf>
    <xf numFmtId="3" fontId="7" fillId="0" borderId="0" xfId="0" applyNumberFormat="1" applyFont="1" applyAlignment="1">
      <alignment horizontal="left" vertical="center" wrapText="1"/>
    </xf>
  </cellXfs>
  <cellStyles count="6">
    <cellStyle name="Heading 2" xfId="1" builtinId="17"/>
    <cellStyle name="Heading 3" xfId="2" builtinId="18" customBuiltin="1"/>
    <cellStyle name="Hyperlink" xfId="3" builtinId="8"/>
    <cellStyle name="Normal" xfId="0" builtinId="0"/>
    <cellStyle name="Normal 2" xfId="5" xr:uid="{E0C75164-ADC4-4AAD-92D8-0148CEF88B13}"/>
    <cellStyle name="Normal 3" xfId="4" xr:uid="{0492A529-9C19-4953-8DF9-C4EC368E6D96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FA765-5982-4D7F-B77A-53059327BA3C}">
  <dimension ref="A1:K26"/>
  <sheetViews>
    <sheetView workbookViewId="0"/>
  </sheetViews>
  <sheetFormatPr baseColWidth="10" defaultColWidth="9" defaultRowHeight="13"/>
  <cols>
    <col min="1" max="1" width="1.3984375" style="13" customWidth="1"/>
    <col min="2" max="2" width="78.796875" style="13" customWidth="1"/>
    <col min="3" max="3" width="6.19921875" style="13" customWidth="1"/>
    <col min="4" max="256" width="9.19921875" style="13"/>
    <col min="257" max="257" width="1.3984375" style="13" customWidth="1"/>
    <col min="258" max="258" width="31.59765625" style="13" bestFit="1" customWidth="1"/>
    <col min="259" max="512" width="9.19921875" style="13"/>
    <col min="513" max="513" width="1.3984375" style="13" customWidth="1"/>
    <col min="514" max="514" width="31.59765625" style="13" bestFit="1" customWidth="1"/>
    <col min="515" max="768" width="9.19921875" style="13"/>
    <col min="769" max="769" width="1.3984375" style="13" customWidth="1"/>
    <col min="770" max="770" width="31.59765625" style="13" bestFit="1" customWidth="1"/>
    <col min="771" max="1024" width="9.19921875" style="13"/>
    <col min="1025" max="1025" width="1.3984375" style="13" customWidth="1"/>
    <col min="1026" max="1026" width="31.59765625" style="13" bestFit="1" customWidth="1"/>
    <col min="1027" max="1280" width="9.19921875" style="13"/>
    <col min="1281" max="1281" width="1.3984375" style="13" customWidth="1"/>
    <col min="1282" max="1282" width="31.59765625" style="13" bestFit="1" customWidth="1"/>
    <col min="1283" max="1536" width="9.19921875" style="13"/>
    <col min="1537" max="1537" width="1.3984375" style="13" customWidth="1"/>
    <col min="1538" max="1538" width="31.59765625" style="13" bestFit="1" customWidth="1"/>
    <col min="1539" max="1792" width="9.19921875" style="13"/>
    <col min="1793" max="1793" width="1.3984375" style="13" customWidth="1"/>
    <col min="1794" max="1794" width="31.59765625" style="13" bestFit="1" customWidth="1"/>
    <col min="1795" max="2048" width="9.19921875" style="13"/>
    <col min="2049" max="2049" width="1.3984375" style="13" customWidth="1"/>
    <col min="2050" max="2050" width="31.59765625" style="13" bestFit="1" customWidth="1"/>
    <col min="2051" max="2304" width="9.19921875" style="13"/>
    <col min="2305" max="2305" width="1.3984375" style="13" customWidth="1"/>
    <col min="2306" max="2306" width="31.59765625" style="13" bestFit="1" customWidth="1"/>
    <col min="2307" max="2560" width="9.19921875" style="13"/>
    <col min="2561" max="2561" width="1.3984375" style="13" customWidth="1"/>
    <col min="2562" max="2562" width="31.59765625" style="13" bestFit="1" customWidth="1"/>
    <col min="2563" max="2816" width="9.19921875" style="13"/>
    <col min="2817" max="2817" width="1.3984375" style="13" customWidth="1"/>
    <col min="2818" max="2818" width="31.59765625" style="13" bestFit="1" customWidth="1"/>
    <col min="2819" max="3072" width="9.19921875" style="13"/>
    <col min="3073" max="3073" width="1.3984375" style="13" customWidth="1"/>
    <col min="3074" max="3074" width="31.59765625" style="13" bestFit="1" customWidth="1"/>
    <col min="3075" max="3328" width="9.19921875" style="13"/>
    <col min="3329" max="3329" width="1.3984375" style="13" customWidth="1"/>
    <col min="3330" max="3330" width="31.59765625" style="13" bestFit="1" customWidth="1"/>
    <col min="3331" max="3584" width="9.19921875" style="13"/>
    <col min="3585" max="3585" width="1.3984375" style="13" customWidth="1"/>
    <col min="3586" max="3586" width="31.59765625" style="13" bestFit="1" customWidth="1"/>
    <col min="3587" max="3840" width="9.19921875" style="13"/>
    <col min="3841" max="3841" width="1.3984375" style="13" customWidth="1"/>
    <col min="3842" max="3842" width="31.59765625" style="13" bestFit="1" customWidth="1"/>
    <col min="3843" max="4096" width="9.19921875" style="13"/>
    <col min="4097" max="4097" width="1.3984375" style="13" customWidth="1"/>
    <col min="4098" max="4098" width="31.59765625" style="13" bestFit="1" customWidth="1"/>
    <col min="4099" max="4352" width="9.19921875" style="13"/>
    <col min="4353" max="4353" width="1.3984375" style="13" customWidth="1"/>
    <col min="4354" max="4354" width="31.59765625" style="13" bestFit="1" customWidth="1"/>
    <col min="4355" max="4608" width="9.19921875" style="13"/>
    <col min="4609" max="4609" width="1.3984375" style="13" customWidth="1"/>
    <col min="4610" max="4610" width="31.59765625" style="13" bestFit="1" customWidth="1"/>
    <col min="4611" max="4864" width="9.19921875" style="13"/>
    <col min="4865" max="4865" width="1.3984375" style="13" customWidth="1"/>
    <col min="4866" max="4866" width="31.59765625" style="13" bestFit="1" customWidth="1"/>
    <col min="4867" max="5120" width="9.19921875" style="13"/>
    <col min="5121" max="5121" width="1.3984375" style="13" customWidth="1"/>
    <col min="5122" max="5122" width="31.59765625" style="13" bestFit="1" customWidth="1"/>
    <col min="5123" max="5376" width="9.19921875" style="13"/>
    <col min="5377" max="5377" width="1.3984375" style="13" customWidth="1"/>
    <col min="5378" max="5378" width="31.59765625" style="13" bestFit="1" customWidth="1"/>
    <col min="5379" max="5632" width="9.19921875" style="13"/>
    <col min="5633" max="5633" width="1.3984375" style="13" customWidth="1"/>
    <col min="5634" max="5634" width="31.59765625" style="13" bestFit="1" customWidth="1"/>
    <col min="5635" max="5888" width="9.19921875" style="13"/>
    <col min="5889" max="5889" width="1.3984375" style="13" customWidth="1"/>
    <col min="5890" max="5890" width="31.59765625" style="13" bestFit="1" customWidth="1"/>
    <col min="5891" max="6144" width="9.19921875" style="13"/>
    <col min="6145" max="6145" width="1.3984375" style="13" customWidth="1"/>
    <col min="6146" max="6146" width="31.59765625" style="13" bestFit="1" customWidth="1"/>
    <col min="6147" max="6400" width="9.19921875" style="13"/>
    <col min="6401" max="6401" width="1.3984375" style="13" customWidth="1"/>
    <col min="6402" max="6402" width="31.59765625" style="13" bestFit="1" customWidth="1"/>
    <col min="6403" max="6656" width="9.19921875" style="13"/>
    <col min="6657" max="6657" width="1.3984375" style="13" customWidth="1"/>
    <col min="6658" max="6658" width="31.59765625" style="13" bestFit="1" customWidth="1"/>
    <col min="6659" max="6912" width="9.19921875" style="13"/>
    <col min="6913" max="6913" width="1.3984375" style="13" customWidth="1"/>
    <col min="6914" max="6914" width="31.59765625" style="13" bestFit="1" customWidth="1"/>
    <col min="6915" max="7168" width="9.19921875" style="13"/>
    <col min="7169" max="7169" width="1.3984375" style="13" customWidth="1"/>
    <col min="7170" max="7170" width="31.59765625" style="13" bestFit="1" customWidth="1"/>
    <col min="7171" max="7424" width="9.19921875" style="13"/>
    <col min="7425" max="7425" width="1.3984375" style="13" customWidth="1"/>
    <col min="7426" max="7426" width="31.59765625" style="13" bestFit="1" customWidth="1"/>
    <col min="7427" max="7680" width="9.19921875" style="13"/>
    <col min="7681" max="7681" width="1.3984375" style="13" customWidth="1"/>
    <col min="7682" max="7682" width="31.59765625" style="13" bestFit="1" customWidth="1"/>
    <col min="7683" max="7936" width="9.19921875" style="13"/>
    <col min="7937" max="7937" width="1.3984375" style="13" customWidth="1"/>
    <col min="7938" max="7938" width="31.59765625" style="13" bestFit="1" customWidth="1"/>
    <col min="7939" max="8192" width="9.19921875" style="13"/>
    <col min="8193" max="8193" width="1.3984375" style="13" customWidth="1"/>
    <col min="8194" max="8194" width="31.59765625" style="13" bestFit="1" customWidth="1"/>
    <col min="8195" max="8448" width="9.19921875" style="13"/>
    <col min="8449" max="8449" width="1.3984375" style="13" customWidth="1"/>
    <col min="8450" max="8450" width="31.59765625" style="13" bestFit="1" customWidth="1"/>
    <col min="8451" max="8704" width="9.19921875" style="13"/>
    <col min="8705" max="8705" width="1.3984375" style="13" customWidth="1"/>
    <col min="8706" max="8706" width="31.59765625" style="13" bestFit="1" customWidth="1"/>
    <col min="8707" max="8960" width="9.19921875" style="13"/>
    <col min="8961" max="8961" width="1.3984375" style="13" customWidth="1"/>
    <col min="8962" max="8962" width="31.59765625" style="13" bestFit="1" customWidth="1"/>
    <col min="8963" max="9216" width="9.19921875" style="13"/>
    <col min="9217" max="9217" width="1.3984375" style="13" customWidth="1"/>
    <col min="9218" max="9218" width="31.59765625" style="13" bestFit="1" customWidth="1"/>
    <col min="9219" max="9472" width="9.19921875" style="13"/>
    <col min="9473" max="9473" width="1.3984375" style="13" customWidth="1"/>
    <col min="9474" max="9474" width="31.59765625" style="13" bestFit="1" customWidth="1"/>
    <col min="9475" max="9728" width="9.19921875" style="13"/>
    <col min="9729" max="9729" width="1.3984375" style="13" customWidth="1"/>
    <col min="9730" max="9730" width="31.59765625" style="13" bestFit="1" customWidth="1"/>
    <col min="9731" max="9984" width="9.19921875" style="13"/>
    <col min="9985" max="9985" width="1.3984375" style="13" customWidth="1"/>
    <col min="9986" max="9986" width="31.59765625" style="13" bestFit="1" customWidth="1"/>
    <col min="9987" max="10240" width="9.19921875" style="13"/>
    <col min="10241" max="10241" width="1.3984375" style="13" customWidth="1"/>
    <col min="10242" max="10242" width="31.59765625" style="13" bestFit="1" customWidth="1"/>
    <col min="10243" max="10496" width="9.19921875" style="13"/>
    <col min="10497" max="10497" width="1.3984375" style="13" customWidth="1"/>
    <col min="10498" max="10498" width="31.59765625" style="13" bestFit="1" customWidth="1"/>
    <col min="10499" max="10752" width="9.19921875" style="13"/>
    <col min="10753" max="10753" width="1.3984375" style="13" customWidth="1"/>
    <col min="10754" max="10754" width="31.59765625" style="13" bestFit="1" customWidth="1"/>
    <col min="10755" max="11008" width="9.19921875" style="13"/>
    <col min="11009" max="11009" width="1.3984375" style="13" customWidth="1"/>
    <col min="11010" max="11010" width="31.59765625" style="13" bestFit="1" customWidth="1"/>
    <col min="11011" max="11264" width="9.19921875" style="13"/>
    <col min="11265" max="11265" width="1.3984375" style="13" customWidth="1"/>
    <col min="11266" max="11266" width="31.59765625" style="13" bestFit="1" customWidth="1"/>
    <col min="11267" max="11520" width="9.19921875" style="13"/>
    <col min="11521" max="11521" width="1.3984375" style="13" customWidth="1"/>
    <col min="11522" max="11522" width="31.59765625" style="13" bestFit="1" customWidth="1"/>
    <col min="11523" max="11776" width="9.19921875" style="13"/>
    <col min="11777" max="11777" width="1.3984375" style="13" customWidth="1"/>
    <col min="11778" max="11778" width="31.59765625" style="13" bestFit="1" customWidth="1"/>
    <col min="11779" max="12032" width="9.19921875" style="13"/>
    <col min="12033" max="12033" width="1.3984375" style="13" customWidth="1"/>
    <col min="12034" max="12034" width="31.59765625" style="13" bestFit="1" customWidth="1"/>
    <col min="12035" max="12288" width="9.19921875" style="13"/>
    <col min="12289" max="12289" width="1.3984375" style="13" customWidth="1"/>
    <col min="12290" max="12290" width="31.59765625" style="13" bestFit="1" customWidth="1"/>
    <col min="12291" max="12544" width="9.19921875" style="13"/>
    <col min="12545" max="12545" width="1.3984375" style="13" customWidth="1"/>
    <col min="12546" max="12546" width="31.59765625" style="13" bestFit="1" customWidth="1"/>
    <col min="12547" max="12800" width="9.19921875" style="13"/>
    <col min="12801" max="12801" width="1.3984375" style="13" customWidth="1"/>
    <col min="12802" max="12802" width="31.59765625" style="13" bestFit="1" customWidth="1"/>
    <col min="12803" max="13056" width="9.19921875" style="13"/>
    <col min="13057" max="13057" width="1.3984375" style="13" customWidth="1"/>
    <col min="13058" max="13058" width="31.59765625" style="13" bestFit="1" customWidth="1"/>
    <col min="13059" max="13312" width="9.19921875" style="13"/>
    <col min="13313" max="13313" width="1.3984375" style="13" customWidth="1"/>
    <col min="13314" max="13314" width="31.59765625" style="13" bestFit="1" customWidth="1"/>
    <col min="13315" max="13568" width="9.19921875" style="13"/>
    <col min="13569" max="13569" width="1.3984375" style="13" customWidth="1"/>
    <col min="13570" max="13570" width="31.59765625" style="13" bestFit="1" customWidth="1"/>
    <col min="13571" max="13824" width="9.19921875" style="13"/>
    <col min="13825" max="13825" width="1.3984375" style="13" customWidth="1"/>
    <col min="13826" max="13826" width="31.59765625" style="13" bestFit="1" customWidth="1"/>
    <col min="13827" max="14080" width="9.19921875" style="13"/>
    <col min="14081" max="14081" width="1.3984375" style="13" customWidth="1"/>
    <col min="14082" max="14082" width="31.59765625" style="13" bestFit="1" customWidth="1"/>
    <col min="14083" max="14336" width="9.19921875" style="13"/>
    <col min="14337" max="14337" width="1.3984375" style="13" customWidth="1"/>
    <col min="14338" max="14338" width="31.59765625" style="13" bestFit="1" customWidth="1"/>
    <col min="14339" max="14592" width="9.19921875" style="13"/>
    <col min="14593" max="14593" width="1.3984375" style="13" customWidth="1"/>
    <col min="14594" max="14594" width="31.59765625" style="13" bestFit="1" customWidth="1"/>
    <col min="14595" max="14848" width="9.19921875" style="13"/>
    <col min="14849" max="14849" width="1.3984375" style="13" customWidth="1"/>
    <col min="14850" max="14850" width="31.59765625" style="13" bestFit="1" customWidth="1"/>
    <col min="14851" max="15104" width="9.19921875" style="13"/>
    <col min="15105" max="15105" width="1.3984375" style="13" customWidth="1"/>
    <col min="15106" max="15106" width="31.59765625" style="13" bestFit="1" customWidth="1"/>
    <col min="15107" max="15360" width="9.19921875" style="13"/>
    <col min="15361" max="15361" width="1.3984375" style="13" customWidth="1"/>
    <col min="15362" max="15362" width="31.59765625" style="13" bestFit="1" customWidth="1"/>
    <col min="15363" max="15616" width="9.19921875" style="13"/>
    <col min="15617" max="15617" width="1.3984375" style="13" customWidth="1"/>
    <col min="15618" max="15618" width="31.59765625" style="13" bestFit="1" customWidth="1"/>
    <col min="15619" max="15872" width="9.19921875" style="13"/>
    <col min="15873" max="15873" width="1.3984375" style="13" customWidth="1"/>
    <col min="15874" max="15874" width="31.59765625" style="13" bestFit="1" customWidth="1"/>
    <col min="15875" max="16128" width="9.19921875" style="13"/>
    <col min="16129" max="16129" width="1.3984375" style="13" customWidth="1"/>
    <col min="16130" max="16130" width="31.59765625" style="13" bestFit="1" customWidth="1"/>
    <col min="16131" max="16384" width="9.19921875" style="13"/>
  </cols>
  <sheetData>
    <row r="1" spans="1:11" ht="7.5" customHeight="1">
      <c r="A1" s="12"/>
      <c r="B1" s="12"/>
      <c r="C1" s="12"/>
    </row>
    <row r="2" spans="1:11" ht="18" thickBot="1">
      <c r="A2" s="12"/>
      <c r="B2" s="16" t="s">
        <v>262</v>
      </c>
      <c r="C2" s="14"/>
    </row>
    <row r="3" spans="1:11" ht="14" thickTop="1">
      <c r="A3" s="12"/>
      <c r="B3" s="12"/>
      <c r="C3" s="12"/>
    </row>
    <row r="4" spans="1:11" ht="14">
      <c r="A4" s="12"/>
      <c r="B4" s="17" t="str">
        <f ca="1">"Student Roll by Student Funding Year Level, as at 1 July 1996-"&amp;YEAR(TODAY())</f>
        <v>Student Roll by Student Funding Year Level, as at 1 July 1996-2025</v>
      </c>
      <c r="C4" s="12"/>
    </row>
    <row r="5" spans="1:11" ht="14">
      <c r="A5" s="12"/>
      <c r="B5" s="17" t="str">
        <f ca="1">"Student Roll by Student Age, as at 1 July 1996-"&amp;YEAR(TODAY())</f>
        <v>Student Roll by Student Age, as at 1 July 1996-2025</v>
      </c>
      <c r="C5" s="12"/>
    </row>
    <row r="6" spans="1:11" ht="14">
      <c r="A6" s="12"/>
      <c r="B6" s="17" t="str">
        <f ca="1">"Student Roll by Ethnic Group Total Response, as at 1 July 1996-"&amp;YEAR(TODAY())</f>
        <v>Student Roll by Ethnic Group Total Response, as at 1 July 1996-2025</v>
      </c>
      <c r="C6" s="12"/>
    </row>
    <row r="7" spans="1:11" ht="14">
      <c r="A7" s="12"/>
      <c r="B7" s="17" t="str">
        <f ca="1">"Pacific Roll by Ethnicity Total Response, as at 1 July 1996-"&amp;YEAR(TODAY())</f>
        <v>Pacific Roll by Ethnicity Total Response, as at 1 July 1996-2025</v>
      </c>
      <c r="C7" s="12"/>
    </row>
    <row r="8" spans="1:11" ht="14">
      <c r="A8" s="12"/>
      <c r="B8" s="17" t="str">
        <f ca="1">"Asian Roll Ethnicity Total Response, as at 1 July 1996-"&amp;YEAR(TODAY())</f>
        <v>Asian Roll Ethnicity Total Response, as at 1 July 1996-2025</v>
      </c>
      <c r="C8" s="12"/>
    </row>
    <row r="9" spans="1:11" ht="14">
      <c r="A9" s="12"/>
      <c r="B9" s="17" t="str">
        <f ca="1">"Student Roll by Student Gender, as at 1 July 1996-"&amp;YEAR(TODAY())</f>
        <v>Student Roll by Student Gender, as at 1 July 1996-2025</v>
      </c>
      <c r="C9" s="12"/>
    </row>
    <row r="10" spans="1:11" ht="14">
      <c r="A10" s="12"/>
      <c r="B10" s="17" t="str">
        <f ca="1">"Student Roll by Student Type, as at 1 July 1996-"&amp;YEAR(TODAY())</f>
        <v>Student Roll by Student Type, as at 1 July 1996-2025</v>
      </c>
      <c r="C10" s="12"/>
    </row>
    <row r="11" spans="1:11" ht="14">
      <c r="A11" s="12"/>
      <c r="B11" s="17" t="str">
        <f ca="1">"Student Roll by Regional Council, as at 1 July 1996-"&amp;YEAR(TODAY())</f>
        <v>Student Roll by Regional Council, as at 1 July 1996-2025</v>
      </c>
      <c r="C11" s="12"/>
    </row>
    <row r="12" spans="1:11" ht="14">
      <c r="A12" s="12"/>
      <c r="B12" s="17" t="str">
        <f ca="1">"Student Roll by Territorial Authority with Auckland Local Boards, as at 1 July 1996-"&amp;YEAR(TODAY())</f>
        <v>Student Roll by Territorial Authority with Auckland Local Boards, as at 1 July 1996-2025</v>
      </c>
      <c r="C12" s="12"/>
    </row>
    <row r="13" spans="1:11" ht="14">
      <c r="A13" s="12"/>
      <c r="B13" s="17" t="str">
        <f ca="1">"Student Roll by Education Region, as at 1 July 1996-"&amp;YEAR(TODAY())</f>
        <v>Student Roll by Education Region, as at 1 July 1996-2025</v>
      </c>
      <c r="C13" s="12"/>
    </row>
    <row r="14" spans="1:11" ht="14">
      <c r="A14" s="12"/>
      <c r="B14" s="17" t="str">
        <f ca="1">"Student Roll by School Sector, as at 1 July 1996-"&amp;YEAR(TODAY())</f>
        <v>Student Roll by School Sector, as at 1 July 1996-2025</v>
      </c>
      <c r="C14" s="12"/>
    </row>
    <row r="15" spans="1:11" ht="14">
      <c r="A15" s="12"/>
      <c r="B15" s="17" t="str">
        <f ca="1">"Student Roll by School Affiliation, as at 1 July 1996-"&amp;YEAR(TODAY())</f>
        <v>Student Roll by School Affiliation, as at 1 July 1996-2025</v>
      </c>
      <c r="C15" s="12"/>
    </row>
    <row r="16" spans="1:11" s="11" customFormat="1" ht="14">
      <c r="A16" s="15"/>
      <c r="B16" s="18" t="str">
        <f ca="1">"Student Roll by Māori Medium Peak Body Affiliation, as at 1 July 1996-"&amp;YEAR(TODAY())</f>
        <v>Student Roll by Māori Medium Peak Body Affiliation, as at 1 July 1996-2025</v>
      </c>
      <c r="C16" s="15"/>
      <c r="D16" s="13"/>
      <c r="E16" s="13"/>
      <c r="F16" s="13"/>
      <c r="G16" s="13"/>
      <c r="H16" s="13"/>
      <c r="I16" s="13"/>
      <c r="J16" s="13"/>
      <c r="K16" s="13"/>
    </row>
    <row r="17" spans="1:3" ht="14">
      <c r="A17" s="12"/>
      <c r="B17" s="17" t="str">
        <f ca="1">"Student Roll by School Authority, as at 1 July 1996-"&amp;YEAR(TODAY())</f>
        <v>Student Roll by School Authority, as at 1 July 1996-2025</v>
      </c>
      <c r="C17" s="12"/>
    </row>
    <row r="18" spans="1:3" ht="14">
      <c r="A18" s="12"/>
      <c r="B18" s="17" t="str">
        <f ca="1">"Student Roll by School Type, as at 1 July 1996-"&amp;YEAR(TODAY())</f>
        <v>Student Roll by School Type, as at 1 July 1996-2025</v>
      </c>
      <c r="C18" s="12"/>
    </row>
    <row r="19" spans="1:3" ht="14">
      <c r="A19" s="12"/>
      <c r="B19" s="17" t="str">
        <f ca="1">"Student Roll by School Gender, as at 1 July 1996-"&amp;YEAR(TODAY())</f>
        <v>Student Roll by School Gender, as at 1 July 1996-2025</v>
      </c>
      <c r="C19" s="12"/>
    </row>
    <row r="20" spans="1:3" ht="14">
      <c r="A20" s="12"/>
      <c r="B20" s="17" t="str">
        <f ca="1">"Student Roll by Ethnic Group, as at 1 July 1996-"&amp;YEAR(TODAY())</f>
        <v>Student Roll by Ethnic Group, as at 1 July 1996-2025</v>
      </c>
      <c r="C20" s="12"/>
    </row>
    <row r="21" spans="1:3" ht="14">
      <c r="A21" s="12"/>
      <c r="B21" s="17" t="str">
        <f ca="1">"Pacific Roll by Ethnicity, as at 1 July 1996-"&amp;YEAR(TODAY())</f>
        <v>Pacific Roll by Ethnicity, as at 1 July 1996-2025</v>
      </c>
      <c r="C21" s="12"/>
    </row>
    <row r="22" spans="1:3" ht="14">
      <c r="A22" s="12"/>
      <c r="B22" s="17" t="str">
        <f ca="1">"Asian Roll Ethnicity, as at 1 July 1996-"&amp;YEAR(TODAY())</f>
        <v>Asian Roll Ethnicity, as at 1 July 1996-2025</v>
      </c>
      <c r="C22" s="12"/>
    </row>
    <row r="23" spans="1:3" ht="14">
      <c r="A23" s="12"/>
      <c r="B23" s="17" t="str">
        <f ca="1">"Student Roll by Takiwā, as at 1 July 1996-"&amp;YEAR(TODAY())</f>
        <v>Student Roll by Takiwā, as at 1 July 1996-2025</v>
      </c>
      <c r="C23" s="12"/>
    </row>
    <row r="24" spans="1:3" ht="14">
      <c r="A24" s="12"/>
      <c r="B24" s="17" t="s">
        <v>266</v>
      </c>
      <c r="C24" s="12"/>
    </row>
    <row r="25" spans="1:3">
      <c r="A25" s="12"/>
      <c r="B25" s="12"/>
      <c r="C25" s="12"/>
    </row>
    <row r="26" spans="1:3">
      <c r="A26" s="12"/>
      <c r="B26" s="12"/>
      <c r="C26" s="12"/>
    </row>
  </sheetData>
  <hyperlinks>
    <hyperlink ref="B4" location="'Year Level'!A1" display="Student Roll by Student Funding Year Level, as at 1 July 1996 - 2024" xr:uid="{983AC01B-6480-4896-A80D-37C2D70A8BE5}"/>
    <hyperlink ref="B5" location="Age!A1" display="Student Roll by Student Age, as at 1 July 1996 - 2024" xr:uid="{9D0DB412-B839-42E7-B57E-F495C1883493}"/>
    <hyperlink ref="B10" location="'Student Type'!A1" display="Student Roll by Student Type, as at 1 July 1996 - 2019" xr:uid="{6E711FE1-94EC-4019-8505-AC4B3A305EF7}"/>
    <hyperlink ref="B11" location="'Regional Council'!A1" display="Student Roll by Regional Council, as at 1 July 1996 - 2019" xr:uid="{F7A335D7-9C9F-4CFD-9CB0-CB397A8E75BE}"/>
    <hyperlink ref="B12" location="'Territorial Authority - Board'!A1" display="Student Roll by Territorial Authority with Auckland local boards, as at 1 July 1996 - 2019" xr:uid="{6D15DAF9-05F2-4552-8D84-1C179DF6C1E7}"/>
    <hyperlink ref="B13" location="'Education Region'!A1" display="Student Roll by Education Region, as at 1 July 1996 - 2019" xr:uid="{E9F84723-9C3A-4FD6-862F-844B359D6857}"/>
    <hyperlink ref="B24" location="Decile!A1" display="Student Roll by School Decile, as at 1 July 1996 - 2019" xr:uid="{941BAC8F-A83E-4F2F-BA74-5C4B87EB0ED8}"/>
    <hyperlink ref="B14" location="Sector!A1" display="Student Roll by School Sector, as at 1 July 1996 - 2019" xr:uid="{62BAEC10-9758-4525-8FF7-B34B585E053C}"/>
    <hyperlink ref="B15" location="Affiliation!A1" display="Student Roll by School Affiliation, as at 1 July 1996 - 2019" xr:uid="{906BFCFB-7E40-4672-B14E-E308F957CA1A}"/>
    <hyperlink ref="B17" location="Authority!A1" display="Student Roll by School Authority, as at 1 July 1996 - 2019" xr:uid="{64385917-8CAE-4501-9819-C70005820A51}"/>
    <hyperlink ref="B18" location="'School Type'!A1" display="Student Roll by School Type, as at 1 July 1996 - 2019" xr:uid="{545D6F48-A125-49E2-9208-FD090128DB16}"/>
    <hyperlink ref="B19" location="'School Gender'!A1" display="Student Roll by School Gender, as at 1 July 1996 - 2019" xr:uid="{63A0077B-94BE-4F26-81B0-C1B98F128037}"/>
    <hyperlink ref="B20" location="'Ethnic Group'!A1" display="Student Roll by Ethnic Group, as at 1 July 1996 - 2019" xr:uid="{87153884-C075-43B2-83B4-223DD89C033C}"/>
    <hyperlink ref="B21" location="'Ethnic Group'!A15" display="Pacific Roll by Ethnicity, as at 1 July 1996 - 2019" xr:uid="{F6EB735E-638B-4BF0-89BF-8174F4CE240E}"/>
    <hyperlink ref="B22" location="'Ethnic Group'!A28" display="Asian Roll Ethnicity, as at 1 July 1996 - 2019" xr:uid="{F01C3755-8503-46A8-B15E-0CB2789E4BCF}"/>
    <hyperlink ref="B6" location="'Ethnic Group Total Response'!A1" display="Student Roll by Ethnic Group Total Response, as at 1 July 1996 - 2022" xr:uid="{E55B5D3B-BFB1-4767-BA4D-39818D97DE49}"/>
    <hyperlink ref="B7" location="'Ethnic Group Total Response'!A14" display="Pacific Roll by Ethnicity Total Response, as at 1 July 1996 - 2024" xr:uid="{1D62ADB6-FDF3-4744-8727-54C3F19DEBF3}"/>
    <hyperlink ref="B8" location="'Ethnic Group Total Response'!A26" display="Asian Roll Ethnicity Total Response, as at 1 July 1996 - 2024" xr:uid="{33447A29-0D3A-459D-A5E8-B4646A3D427B}"/>
    <hyperlink ref="B23" location="Takiwā!A1" display="Student Roll by Takiwā, as at 1 July 1996 - 2023" xr:uid="{175CE6CC-7FBE-4758-9085-6FCFAF4CA4AF}"/>
    <hyperlink ref="B9" location="'Student Gender'!A1" display="Student Roll by Student Gender, as at 1 July 1996 - 2019" xr:uid="{F1316451-4632-49CD-8042-FC40C2C31C90}"/>
    <hyperlink ref="B16" location="'MME Peak Body Affiliation'!A1" display="Student Roll by Māori Medium Peak Body Affiliation, as at 1 July 1996-2023" xr:uid="{F7673092-34BA-49E3-B7C3-95269B4E6399}"/>
  </hyperlink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A75CF-FED9-4910-AA15-A59654DC9900}">
  <dimension ref="A1:AE19"/>
  <sheetViews>
    <sheetView topLeftCell="E1" workbookViewId="0">
      <selection sqref="A1:T1"/>
    </sheetView>
  </sheetViews>
  <sheetFormatPr baseColWidth="10" defaultColWidth="9" defaultRowHeight="13"/>
  <cols>
    <col min="1" max="1" width="17" customWidth="1"/>
  </cols>
  <sheetData>
    <row r="1" spans="1:31" ht="16" thickBot="1">
      <c r="A1" s="20" t="str">
        <f ca="1">"Student Roll by Student Funding Year Level, as at 1 July 1996-"&amp;YEAR(TODAY())</f>
        <v>Student Roll by Student Funding Year Level, as at 1 July 1996-2025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3" spans="1:31" ht="15">
      <c r="A3" s="4" t="s">
        <v>12</v>
      </c>
      <c r="B3" s="6">
        <v>1996</v>
      </c>
      <c r="C3" s="6">
        <v>1997</v>
      </c>
      <c r="D3" s="6">
        <v>1998</v>
      </c>
      <c r="E3" s="6">
        <v>1999</v>
      </c>
      <c r="F3" s="6">
        <v>2000</v>
      </c>
      <c r="G3" s="6">
        <v>2001</v>
      </c>
      <c r="H3" s="6">
        <v>2002</v>
      </c>
      <c r="I3" s="6">
        <v>2003</v>
      </c>
      <c r="J3" s="6">
        <v>2004</v>
      </c>
      <c r="K3" s="6">
        <v>2005</v>
      </c>
      <c r="L3" s="6">
        <v>2006</v>
      </c>
      <c r="M3" s="6">
        <v>2007</v>
      </c>
      <c r="N3" s="6">
        <v>2008</v>
      </c>
      <c r="O3" s="6">
        <v>2009</v>
      </c>
      <c r="P3" s="6">
        <v>2010</v>
      </c>
      <c r="Q3" s="6">
        <v>2011</v>
      </c>
      <c r="R3" s="6">
        <v>2012</v>
      </c>
      <c r="S3" s="6">
        <v>2013</v>
      </c>
      <c r="T3" s="6">
        <v>2014</v>
      </c>
      <c r="U3" s="6">
        <v>2015</v>
      </c>
      <c r="V3" s="6">
        <v>2016</v>
      </c>
      <c r="W3" s="6">
        <v>2017</v>
      </c>
      <c r="X3" s="6">
        <v>2018</v>
      </c>
      <c r="Y3" s="6">
        <v>2019</v>
      </c>
      <c r="Z3" s="6">
        <v>2020</v>
      </c>
      <c r="AA3" s="6">
        <v>2021</v>
      </c>
      <c r="AB3" s="6">
        <v>2022</v>
      </c>
      <c r="AC3" s="6">
        <v>2023</v>
      </c>
      <c r="AD3" s="6">
        <v>2024</v>
      </c>
      <c r="AE3" s="6">
        <v>2025</v>
      </c>
    </row>
    <row r="4" spans="1:31" ht="15">
      <c r="A4" s="1" t="s">
        <v>13</v>
      </c>
      <c r="B4" s="2">
        <v>63863</v>
      </c>
      <c r="C4" s="2">
        <v>63392</v>
      </c>
      <c r="D4" s="2">
        <v>62122</v>
      </c>
      <c r="E4" s="2">
        <v>58997</v>
      </c>
      <c r="F4" s="2">
        <v>59313</v>
      </c>
      <c r="G4" s="2">
        <v>57696</v>
      </c>
      <c r="H4" s="2">
        <v>57471</v>
      </c>
      <c r="I4" s="2">
        <v>59489</v>
      </c>
      <c r="J4" s="2">
        <v>57398</v>
      </c>
      <c r="K4" s="2">
        <v>59305</v>
      </c>
      <c r="L4" s="2">
        <v>58040</v>
      </c>
      <c r="M4" s="2">
        <v>56405</v>
      </c>
      <c r="N4" s="2">
        <v>57149</v>
      </c>
      <c r="O4" s="2">
        <v>58111</v>
      </c>
      <c r="P4" s="2">
        <v>58097</v>
      </c>
      <c r="Q4" s="2">
        <v>59854</v>
      </c>
      <c r="R4" s="2">
        <v>61378</v>
      </c>
      <c r="S4" s="2">
        <v>64208</v>
      </c>
      <c r="T4" s="2">
        <v>62435</v>
      </c>
      <c r="U4" s="2">
        <v>63421</v>
      </c>
      <c r="V4" s="2">
        <v>63204</v>
      </c>
      <c r="W4" s="2">
        <v>62607</v>
      </c>
      <c r="X4" s="2">
        <v>62412</v>
      </c>
      <c r="Y4" s="2">
        <v>61517</v>
      </c>
      <c r="Z4" s="2">
        <v>60553</v>
      </c>
      <c r="AA4" s="2">
        <v>62285</v>
      </c>
      <c r="AB4" s="2">
        <v>59638</v>
      </c>
      <c r="AC4" s="2">
        <v>60428</v>
      </c>
      <c r="AD4" s="2">
        <v>61832</v>
      </c>
      <c r="AE4" s="2">
        <v>60333</v>
      </c>
    </row>
    <row r="5" spans="1:31" ht="15">
      <c r="A5" s="1" t="s">
        <v>14</v>
      </c>
      <c r="B5" s="2">
        <v>61003</v>
      </c>
      <c r="C5" s="2">
        <v>62588</v>
      </c>
      <c r="D5" s="2">
        <v>61614</v>
      </c>
      <c r="E5" s="2">
        <v>60015</v>
      </c>
      <c r="F5" s="2">
        <v>57909</v>
      </c>
      <c r="G5" s="2">
        <v>58524</v>
      </c>
      <c r="H5" s="2">
        <v>57874</v>
      </c>
      <c r="I5" s="2">
        <v>57646</v>
      </c>
      <c r="J5" s="2">
        <v>58831</v>
      </c>
      <c r="K5" s="2">
        <v>57124</v>
      </c>
      <c r="L5" s="2">
        <v>58957</v>
      </c>
      <c r="M5" s="2">
        <v>58139</v>
      </c>
      <c r="N5" s="2">
        <v>56654</v>
      </c>
      <c r="O5" s="2">
        <v>57293</v>
      </c>
      <c r="P5" s="2">
        <v>58250</v>
      </c>
      <c r="Q5" s="2">
        <v>57602</v>
      </c>
      <c r="R5" s="2">
        <v>58588</v>
      </c>
      <c r="S5" s="2">
        <v>60445</v>
      </c>
      <c r="T5" s="2">
        <v>64018</v>
      </c>
      <c r="U5" s="2">
        <v>63474</v>
      </c>
      <c r="V5" s="2">
        <v>64802</v>
      </c>
      <c r="W5" s="2">
        <v>64756</v>
      </c>
      <c r="X5" s="2">
        <v>64419</v>
      </c>
      <c r="Y5" s="2">
        <v>64165</v>
      </c>
      <c r="Z5" s="2">
        <v>63035</v>
      </c>
      <c r="AA5" s="2">
        <v>62212</v>
      </c>
      <c r="AB5" s="2">
        <v>62502</v>
      </c>
      <c r="AC5" s="2">
        <v>61607</v>
      </c>
      <c r="AD5" s="2">
        <v>62485</v>
      </c>
      <c r="AE5" s="2">
        <v>62902</v>
      </c>
    </row>
    <row r="6" spans="1:31" ht="15">
      <c r="A6" s="1" t="s">
        <v>15</v>
      </c>
      <c r="B6" s="2">
        <v>58439</v>
      </c>
      <c r="C6" s="2">
        <v>60650</v>
      </c>
      <c r="D6" s="2">
        <v>62158</v>
      </c>
      <c r="E6" s="2">
        <v>61028</v>
      </c>
      <c r="F6" s="2">
        <v>59655</v>
      </c>
      <c r="G6" s="2">
        <v>57784</v>
      </c>
      <c r="H6" s="2">
        <v>59022</v>
      </c>
      <c r="I6" s="2">
        <v>58629</v>
      </c>
      <c r="J6" s="2">
        <v>58030</v>
      </c>
      <c r="K6" s="2">
        <v>59003</v>
      </c>
      <c r="L6" s="2">
        <v>57348</v>
      </c>
      <c r="M6" s="2">
        <v>59190</v>
      </c>
      <c r="N6" s="2">
        <v>58083</v>
      </c>
      <c r="O6" s="2">
        <v>56774</v>
      </c>
      <c r="P6" s="2">
        <v>57199</v>
      </c>
      <c r="Q6" s="2">
        <v>57883</v>
      </c>
      <c r="R6" s="2">
        <v>57000</v>
      </c>
      <c r="S6" s="2">
        <v>58104</v>
      </c>
      <c r="T6" s="2">
        <v>60611</v>
      </c>
      <c r="U6" s="2">
        <v>64214</v>
      </c>
      <c r="V6" s="2">
        <v>63649</v>
      </c>
      <c r="W6" s="2">
        <v>65339</v>
      </c>
      <c r="X6" s="2">
        <v>65282</v>
      </c>
      <c r="Y6" s="2">
        <v>64838</v>
      </c>
      <c r="Z6" s="2">
        <v>64770</v>
      </c>
      <c r="AA6" s="2">
        <v>63257</v>
      </c>
      <c r="AB6" s="2">
        <v>61666</v>
      </c>
      <c r="AC6" s="2">
        <v>63929</v>
      </c>
      <c r="AD6" s="2">
        <v>63083</v>
      </c>
      <c r="AE6" s="2">
        <v>62774</v>
      </c>
    </row>
    <row r="7" spans="1:31" ht="15">
      <c r="A7" s="1" t="s">
        <v>16</v>
      </c>
      <c r="B7" s="2">
        <v>57129</v>
      </c>
      <c r="C7" s="2">
        <v>58876</v>
      </c>
      <c r="D7" s="2">
        <v>60766</v>
      </c>
      <c r="E7" s="2">
        <v>62063</v>
      </c>
      <c r="F7" s="2">
        <v>60781</v>
      </c>
      <c r="G7" s="2">
        <v>59469</v>
      </c>
      <c r="H7" s="2">
        <v>58518</v>
      </c>
      <c r="I7" s="2">
        <v>60109</v>
      </c>
      <c r="J7" s="2">
        <v>59017</v>
      </c>
      <c r="K7" s="2">
        <v>58214</v>
      </c>
      <c r="L7" s="2">
        <v>59230</v>
      </c>
      <c r="M7" s="2">
        <v>57617</v>
      </c>
      <c r="N7" s="2">
        <v>59512</v>
      </c>
      <c r="O7" s="2">
        <v>58354</v>
      </c>
      <c r="P7" s="2">
        <v>57041</v>
      </c>
      <c r="Q7" s="2">
        <v>56983</v>
      </c>
      <c r="R7" s="2">
        <v>57577</v>
      </c>
      <c r="S7" s="2">
        <v>56951</v>
      </c>
      <c r="T7" s="2">
        <v>58488</v>
      </c>
      <c r="U7" s="2">
        <v>61022</v>
      </c>
      <c r="V7" s="2">
        <v>64794</v>
      </c>
      <c r="W7" s="2">
        <v>64351</v>
      </c>
      <c r="X7" s="2">
        <v>65983</v>
      </c>
      <c r="Y7" s="2">
        <v>65977</v>
      </c>
      <c r="Z7" s="2">
        <v>65628</v>
      </c>
      <c r="AA7" s="2">
        <v>65092</v>
      </c>
      <c r="AB7" s="2">
        <v>62792</v>
      </c>
      <c r="AC7" s="2">
        <v>63206</v>
      </c>
      <c r="AD7" s="2">
        <v>65603</v>
      </c>
      <c r="AE7" s="2">
        <v>63879</v>
      </c>
    </row>
    <row r="8" spans="1:31" ht="15">
      <c r="A8" s="1" t="s">
        <v>17</v>
      </c>
      <c r="B8" s="2">
        <v>54421</v>
      </c>
      <c r="C8" s="2">
        <v>57625</v>
      </c>
      <c r="D8" s="2">
        <v>58837</v>
      </c>
      <c r="E8" s="2">
        <v>60641</v>
      </c>
      <c r="F8" s="2">
        <v>61997</v>
      </c>
      <c r="G8" s="2">
        <v>60760</v>
      </c>
      <c r="H8" s="2">
        <v>60440</v>
      </c>
      <c r="I8" s="2">
        <v>59550</v>
      </c>
      <c r="J8" s="2">
        <v>60452</v>
      </c>
      <c r="K8" s="2">
        <v>59210</v>
      </c>
      <c r="L8" s="2">
        <v>58472</v>
      </c>
      <c r="M8" s="2">
        <v>59582</v>
      </c>
      <c r="N8" s="2">
        <v>57863</v>
      </c>
      <c r="O8" s="2">
        <v>59664</v>
      </c>
      <c r="P8" s="2">
        <v>58616</v>
      </c>
      <c r="Q8" s="2">
        <v>57112</v>
      </c>
      <c r="R8" s="2">
        <v>56806</v>
      </c>
      <c r="S8" s="2">
        <v>57587</v>
      </c>
      <c r="T8" s="2">
        <v>57320</v>
      </c>
      <c r="U8" s="2">
        <v>58883</v>
      </c>
      <c r="V8" s="2">
        <v>61664</v>
      </c>
      <c r="W8" s="2">
        <v>65404</v>
      </c>
      <c r="X8" s="2">
        <v>65000</v>
      </c>
      <c r="Y8" s="2">
        <v>66517</v>
      </c>
      <c r="Z8" s="2">
        <v>66633</v>
      </c>
      <c r="AA8" s="2">
        <v>65832</v>
      </c>
      <c r="AB8" s="2">
        <v>64608</v>
      </c>
      <c r="AC8" s="2">
        <v>64297</v>
      </c>
      <c r="AD8" s="2">
        <v>64923</v>
      </c>
      <c r="AE8" s="2">
        <v>66194</v>
      </c>
    </row>
    <row r="9" spans="1:31" ht="15">
      <c r="A9" s="1" t="s">
        <v>18</v>
      </c>
      <c r="B9" s="2">
        <v>52431</v>
      </c>
      <c r="C9" s="2">
        <v>54149</v>
      </c>
      <c r="D9" s="2">
        <v>56916</v>
      </c>
      <c r="E9" s="2">
        <v>57779</v>
      </c>
      <c r="F9" s="2">
        <v>59900</v>
      </c>
      <c r="G9" s="2">
        <v>61225</v>
      </c>
      <c r="H9" s="2">
        <v>61098</v>
      </c>
      <c r="I9" s="2">
        <v>60986</v>
      </c>
      <c r="J9" s="2">
        <v>59334</v>
      </c>
      <c r="K9" s="2">
        <v>59989</v>
      </c>
      <c r="L9" s="2">
        <v>58757</v>
      </c>
      <c r="M9" s="2">
        <v>58140</v>
      </c>
      <c r="N9" s="2">
        <v>58899</v>
      </c>
      <c r="O9" s="2">
        <v>57475</v>
      </c>
      <c r="P9" s="2">
        <v>59289</v>
      </c>
      <c r="Q9" s="2">
        <v>57914</v>
      </c>
      <c r="R9" s="2">
        <v>56245</v>
      </c>
      <c r="S9" s="2">
        <v>55990</v>
      </c>
      <c r="T9" s="2">
        <v>57334</v>
      </c>
      <c r="U9" s="2">
        <v>57292</v>
      </c>
      <c r="V9" s="2">
        <v>58960</v>
      </c>
      <c r="W9" s="2">
        <v>61794</v>
      </c>
      <c r="X9" s="2">
        <v>65183</v>
      </c>
      <c r="Y9" s="2">
        <v>64982</v>
      </c>
      <c r="Z9" s="2">
        <v>66484</v>
      </c>
      <c r="AA9" s="2">
        <v>66165</v>
      </c>
      <c r="AB9" s="2">
        <v>64450</v>
      </c>
      <c r="AC9" s="2">
        <v>65196</v>
      </c>
      <c r="AD9" s="2">
        <v>65092</v>
      </c>
      <c r="AE9" s="2">
        <v>64648</v>
      </c>
    </row>
    <row r="10" spans="1:31" ht="15">
      <c r="A10" s="1" t="s">
        <v>19</v>
      </c>
      <c r="B10" s="2">
        <v>58516</v>
      </c>
      <c r="C10" s="2">
        <v>60765</v>
      </c>
      <c r="D10" s="2">
        <v>62159</v>
      </c>
      <c r="E10" s="2">
        <v>65172</v>
      </c>
      <c r="F10" s="2">
        <v>66935</v>
      </c>
      <c r="G10" s="2">
        <v>69452</v>
      </c>
      <c r="H10" s="2">
        <v>72040</v>
      </c>
      <c r="I10" s="2">
        <v>71781</v>
      </c>
      <c r="J10" s="2">
        <v>71433</v>
      </c>
      <c r="K10" s="2">
        <v>69908</v>
      </c>
      <c r="L10" s="2">
        <v>70293</v>
      </c>
      <c r="M10" s="2">
        <v>70005</v>
      </c>
      <c r="N10" s="2">
        <v>68721</v>
      </c>
      <c r="O10" s="2">
        <v>69330</v>
      </c>
      <c r="P10" s="2">
        <v>68267</v>
      </c>
      <c r="Q10" s="2">
        <v>69653</v>
      </c>
      <c r="R10" s="2">
        <v>68043</v>
      </c>
      <c r="S10" s="2">
        <v>65967</v>
      </c>
      <c r="T10" s="2">
        <v>65734</v>
      </c>
      <c r="U10" s="2">
        <v>67269</v>
      </c>
      <c r="V10" s="2">
        <v>67716</v>
      </c>
      <c r="W10" s="2">
        <v>69728</v>
      </c>
      <c r="X10" s="2">
        <v>73314</v>
      </c>
      <c r="Y10" s="2">
        <v>77238</v>
      </c>
      <c r="Z10" s="2">
        <v>77975</v>
      </c>
      <c r="AA10" s="2">
        <v>78839</v>
      </c>
      <c r="AB10" s="2">
        <v>77762</v>
      </c>
      <c r="AC10" s="2">
        <v>78238</v>
      </c>
      <c r="AD10" s="2">
        <v>79671</v>
      </c>
      <c r="AE10" s="2">
        <v>77848</v>
      </c>
    </row>
    <row r="11" spans="1:31" ht="15">
      <c r="A11" s="1" t="s">
        <v>20</v>
      </c>
      <c r="B11" s="2">
        <v>52429</v>
      </c>
      <c r="C11" s="2">
        <v>53386</v>
      </c>
      <c r="D11" s="2">
        <v>54692</v>
      </c>
      <c r="E11" s="2">
        <v>55390</v>
      </c>
      <c r="F11" s="2">
        <v>57671</v>
      </c>
      <c r="G11" s="2">
        <v>59052</v>
      </c>
      <c r="H11" s="2">
        <v>61961</v>
      </c>
      <c r="I11" s="2">
        <v>64670</v>
      </c>
      <c r="J11" s="2">
        <v>63576</v>
      </c>
      <c r="K11" s="2">
        <v>62371</v>
      </c>
      <c r="L11" s="2">
        <v>61661</v>
      </c>
      <c r="M11" s="2">
        <v>61516</v>
      </c>
      <c r="N11" s="2">
        <v>61020</v>
      </c>
      <c r="O11" s="2">
        <v>59746</v>
      </c>
      <c r="P11" s="2">
        <v>60202</v>
      </c>
      <c r="Q11" s="2">
        <v>58795</v>
      </c>
      <c r="R11" s="2">
        <v>60271</v>
      </c>
      <c r="S11" s="2">
        <v>59363</v>
      </c>
      <c r="T11" s="2">
        <v>57903</v>
      </c>
      <c r="U11" s="2">
        <v>57777</v>
      </c>
      <c r="V11" s="2">
        <v>59413</v>
      </c>
      <c r="W11" s="2">
        <v>59678</v>
      </c>
      <c r="X11" s="2">
        <v>60864</v>
      </c>
      <c r="Y11" s="2">
        <v>64053</v>
      </c>
      <c r="Z11" s="2">
        <v>66957</v>
      </c>
      <c r="AA11" s="2">
        <v>66834</v>
      </c>
      <c r="AB11" s="2">
        <v>66713</v>
      </c>
      <c r="AC11" s="2">
        <v>67828</v>
      </c>
      <c r="AD11" s="2">
        <v>68026</v>
      </c>
      <c r="AE11" s="2">
        <v>69194</v>
      </c>
    </row>
    <row r="12" spans="1:31" ht="15">
      <c r="A12" s="1" t="s">
        <v>21</v>
      </c>
      <c r="B12" s="2">
        <v>53362</v>
      </c>
      <c r="C12" s="2">
        <v>54214</v>
      </c>
      <c r="D12" s="2">
        <v>54986</v>
      </c>
      <c r="E12" s="2">
        <v>55469</v>
      </c>
      <c r="F12" s="2">
        <v>56404</v>
      </c>
      <c r="G12" s="2">
        <v>59140</v>
      </c>
      <c r="H12" s="2">
        <v>61516</v>
      </c>
      <c r="I12" s="2">
        <v>63944</v>
      </c>
      <c r="J12" s="2">
        <v>66072</v>
      </c>
      <c r="K12" s="2">
        <v>63265</v>
      </c>
      <c r="L12" s="2">
        <v>62132</v>
      </c>
      <c r="M12" s="2">
        <v>61450</v>
      </c>
      <c r="N12" s="2">
        <v>61221</v>
      </c>
      <c r="O12" s="2">
        <v>60837</v>
      </c>
      <c r="P12" s="2">
        <v>59433</v>
      </c>
      <c r="Q12" s="2">
        <v>59713</v>
      </c>
      <c r="R12" s="2">
        <v>57978</v>
      </c>
      <c r="S12" s="2">
        <v>59336</v>
      </c>
      <c r="T12" s="2">
        <v>59054</v>
      </c>
      <c r="U12" s="2">
        <v>57534</v>
      </c>
      <c r="V12" s="2">
        <v>57577</v>
      </c>
      <c r="W12" s="2">
        <v>59267</v>
      </c>
      <c r="X12" s="2">
        <v>59765</v>
      </c>
      <c r="Y12" s="2">
        <v>60949</v>
      </c>
      <c r="Z12" s="2">
        <v>64254</v>
      </c>
      <c r="AA12" s="2">
        <v>66614</v>
      </c>
      <c r="AB12" s="2">
        <v>65856</v>
      </c>
      <c r="AC12" s="2">
        <v>67645</v>
      </c>
      <c r="AD12" s="2">
        <v>69149</v>
      </c>
      <c r="AE12" s="2">
        <v>68439</v>
      </c>
    </row>
    <row r="13" spans="1:31" ht="15">
      <c r="A13" s="1" t="s">
        <v>22</v>
      </c>
      <c r="B13" s="2">
        <v>53086</v>
      </c>
      <c r="C13" s="2">
        <v>53472</v>
      </c>
      <c r="D13" s="2">
        <v>53877</v>
      </c>
      <c r="E13" s="2">
        <v>54122</v>
      </c>
      <c r="F13" s="2">
        <v>54700</v>
      </c>
      <c r="G13" s="2">
        <v>55779</v>
      </c>
      <c r="H13" s="2">
        <v>58812</v>
      </c>
      <c r="I13" s="2">
        <v>61028</v>
      </c>
      <c r="J13" s="2">
        <v>62852</v>
      </c>
      <c r="K13" s="2">
        <v>64619</v>
      </c>
      <c r="L13" s="2">
        <v>63086</v>
      </c>
      <c r="M13" s="2">
        <v>62012</v>
      </c>
      <c r="N13" s="2">
        <v>61485</v>
      </c>
      <c r="O13" s="2">
        <v>61355</v>
      </c>
      <c r="P13" s="2">
        <v>61210</v>
      </c>
      <c r="Q13" s="2">
        <v>59562</v>
      </c>
      <c r="R13" s="2">
        <v>59627</v>
      </c>
      <c r="S13" s="2">
        <v>57929</v>
      </c>
      <c r="T13" s="2">
        <v>59612</v>
      </c>
      <c r="U13" s="2">
        <v>59528</v>
      </c>
      <c r="V13" s="2">
        <v>58364</v>
      </c>
      <c r="W13" s="2">
        <v>58604</v>
      </c>
      <c r="X13" s="2">
        <v>59976</v>
      </c>
      <c r="Y13" s="2">
        <v>60632</v>
      </c>
      <c r="Z13" s="2">
        <v>61706</v>
      </c>
      <c r="AA13" s="2">
        <v>63992</v>
      </c>
      <c r="AB13" s="2">
        <v>65646</v>
      </c>
      <c r="AC13" s="2">
        <v>66850</v>
      </c>
      <c r="AD13" s="2">
        <v>69006</v>
      </c>
      <c r="AE13" s="2">
        <v>69683</v>
      </c>
    </row>
    <row r="14" spans="1:31" ht="15">
      <c r="A14" s="1" t="s">
        <v>23</v>
      </c>
      <c r="B14" s="2">
        <v>54319</v>
      </c>
      <c r="C14" s="2">
        <v>53812</v>
      </c>
      <c r="D14" s="2">
        <v>54276</v>
      </c>
      <c r="E14" s="2">
        <v>53958</v>
      </c>
      <c r="F14" s="2">
        <v>53653</v>
      </c>
      <c r="G14" s="2">
        <v>54182</v>
      </c>
      <c r="H14" s="2">
        <v>55803</v>
      </c>
      <c r="I14" s="2">
        <v>58230</v>
      </c>
      <c r="J14" s="2">
        <v>60378</v>
      </c>
      <c r="K14" s="2">
        <v>62324</v>
      </c>
      <c r="L14" s="2">
        <v>63723</v>
      </c>
      <c r="M14" s="2">
        <v>62830</v>
      </c>
      <c r="N14" s="2">
        <v>62394</v>
      </c>
      <c r="O14" s="2">
        <v>62832</v>
      </c>
      <c r="P14" s="2">
        <v>62981</v>
      </c>
      <c r="Q14" s="2">
        <v>62878</v>
      </c>
      <c r="R14" s="2">
        <v>60804</v>
      </c>
      <c r="S14" s="2">
        <v>60805</v>
      </c>
      <c r="T14" s="2">
        <v>59711</v>
      </c>
      <c r="U14" s="2">
        <v>60943</v>
      </c>
      <c r="V14" s="2">
        <v>61158</v>
      </c>
      <c r="W14" s="2">
        <v>60122</v>
      </c>
      <c r="X14" s="2">
        <v>59512</v>
      </c>
      <c r="Y14" s="2">
        <v>60670</v>
      </c>
      <c r="Z14" s="2">
        <v>61124</v>
      </c>
      <c r="AA14" s="2">
        <v>60312</v>
      </c>
      <c r="AB14" s="2">
        <v>61763</v>
      </c>
      <c r="AC14" s="2">
        <v>65898</v>
      </c>
      <c r="AD14" s="2">
        <v>67635</v>
      </c>
      <c r="AE14" s="2">
        <v>69108</v>
      </c>
    </row>
    <row r="15" spans="1:31" ht="15">
      <c r="A15" s="1" t="s">
        <v>24</v>
      </c>
      <c r="B15" s="2">
        <v>44646</v>
      </c>
      <c r="C15" s="2">
        <v>45674</v>
      </c>
      <c r="D15" s="2">
        <v>46793</v>
      </c>
      <c r="E15" s="2">
        <v>46797</v>
      </c>
      <c r="F15" s="2">
        <v>45748</v>
      </c>
      <c r="G15" s="2">
        <v>45541</v>
      </c>
      <c r="H15" s="2">
        <v>46701</v>
      </c>
      <c r="I15" s="2">
        <v>47825</v>
      </c>
      <c r="J15" s="2">
        <v>49679</v>
      </c>
      <c r="K15" s="2">
        <v>49750</v>
      </c>
      <c r="L15" s="2">
        <v>50567</v>
      </c>
      <c r="M15" s="2">
        <v>52909</v>
      </c>
      <c r="N15" s="2">
        <v>52675</v>
      </c>
      <c r="O15" s="2">
        <v>54257</v>
      </c>
      <c r="P15" s="2">
        <v>55483</v>
      </c>
      <c r="Q15" s="2">
        <v>56107</v>
      </c>
      <c r="R15" s="2">
        <v>55969</v>
      </c>
      <c r="S15" s="2">
        <v>55277</v>
      </c>
      <c r="T15" s="2">
        <v>55601</v>
      </c>
      <c r="U15" s="2">
        <v>54941</v>
      </c>
      <c r="V15" s="2">
        <v>56714</v>
      </c>
      <c r="W15" s="2">
        <v>57142</v>
      </c>
      <c r="X15" s="2">
        <v>55232</v>
      </c>
      <c r="Y15" s="2">
        <v>55085</v>
      </c>
      <c r="Z15" s="2">
        <v>56135</v>
      </c>
      <c r="AA15" s="2">
        <v>54613</v>
      </c>
      <c r="AB15" s="2">
        <v>53352</v>
      </c>
      <c r="AC15" s="2">
        <v>57082</v>
      </c>
      <c r="AD15" s="2">
        <v>61523</v>
      </c>
      <c r="AE15" s="2">
        <v>63123</v>
      </c>
    </row>
    <row r="16" spans="1:31" ht="15">
      <c r="A16" s="1" t="s">
        <v>25</v>
      </c>
      <c r="B16" s="2">
        <v>30140</v>
      </c>
      <c r="C16" s="2">
        <v>31079</v>
      </c>
      <c r="D16" s="2">
        <v>32814</v>
      </c>
      <c r="E16" s="2">
        <v>33429</v>
      </c>
      <c r="F16" s="2">
        <v>32605</v>
      </c>
      <c r="G16" s="2">
        <v>32274</v>
      </c>
      <c r="H16" s="2">
        <v>33720</v>
      </c>
      <c r="I16" s="2">
        <v>34043</v>
      </c>
      <c r="J16" s="2">
        <v>34682</v>
      </c>
      <c r="K16" s="2">
        <v>35811</v>
      </c>
      <c r="L16" s="2">
        <v>36620</v>
      </c>
      <c r="M16" s="2">
        <v>38303</v>
      </c>
      <c r="N16" s="2">
        <v>40367</v>
      </c>
      <c r="O16" s="2">
        <v>42899</v>
      </c>
      <c r="P16" s="2">
        <v>45344</v>
      </c>
      <c r="Q16" s="2">
        <v>46764</v>
      </c>
      <c r="R16" s="2">
        <v>47754</v>
      </c>
      <c r="S16" s="2">
        <v>48905</v>
      </c>
      <c r="T16" s="2">
        <v>47426</v>
      </c>
      <c r="U16" s="2">
        <v>48644</v>
      </c>
      <c r="V16" s="2">
        <v>47737</v>
      </c>
      <c r="W16" s="2">
        <v>49192</v>
      </c>
      <c r="X16" s="2">
        <v>48756</v>
      </c>
      <c r="Y16" s="2">
        <v>47599</v>
      </c>
      <c r="Z16" s="2">
        <v>48202</v>
      </c>
      <c r="AA16" s="2">
        <v>48040</v>
      </c>
      <c r="AB16" s="2">
        <v>44910</v>
      </c>
      <c r="AC16" s="2">
        <v>45180</v>
      </c>
      <c r="AD16" s="2">
        <v>49312</v>
      </c>
      <c r="AE16" s="2">
        <v>54084</v>
      </c>
    </row>
    <row r="17" spans="1:31" ht="15">
      <c r="A17" s="1" t="s">
        <v>26</v>
      </c>
      <c r="B17" s="2">
        <v>2090</v>
      </c>
      <c r="C17" s="2">
        <v>1904</v>
      </c>
      <c r="D17" s="2">
        <v>2226</v>
      </c>
      <c r="E17" s="2">
        <v>2143</v>
      </c>
      <c r="F17" s="2">
        <v>2049</v>
      </c>
      <c r="G17" s="2">
        <v>2141</v>
      </c>
      <c r="H17" s="2">
        <v>2151</v>
      </c>
      <c r="I17" s="2">
        <v>2383</v>
      </c>
      <c r="J17" s="2">
        <v>2224</v>
      </c>
      <c r="K17" s="2">
        <v>1387</v>
      </c>
      <c r="L17" s="2">
        <v>1287</v>
      </c>
      <c r="M17" s="2">
        <v>1116</v>
      </c>
      <c r="N17" s="2">
        <v>1313</v>
      </c>
      <c r="O17" s="2">
        <v>1433</v>
      </c>
      <c r="P17" s="2">
        <v>2319</v>
      </c>
      <c r="Q17" s="2">
        <v>1176</v>
      </c>
      <c r="R17" s="2">
        <v>1132</v>
      </c>
      <c r="S17" s="2">
        <v>932</v>
      </c>
      <c r="T17" s="2">
        <v>1473</v>
      </c>
      <c r="U17" s="2">
        <v>1133</v>
      </c>
      <c r="V17" s="2">
        <v>1370</v>
      </c>
      <c r="W17" s="2">
        <v>1461</v>
      </c>
      <c r="X17" s="2">
        <v>1499</v>
      </c>
      <c r="Y17" s="2">
        <v>1309</v>
      </c>
      <c r="Z17" s="2">
        <v>1658</v>
      </c>
      <c r="AA17" s="2">
        <v>1319</v>
      </c>
      <c r="AB17" s="2">
        <v>1331</v>
      </c>
      <c r="AC17" s="2">
        <v>1416</v>
      </c>
      <c r="AD17" s="2">
        <v>1649</v>
      </c>
      <c r="AE17" s="2">
        <v>1792</v>
      </c>
    </row>
    <row r="18" spans="1:31" ht="15">
      <c r="A18" s="1" t="s">
        <v>27</v>
      </c>
      <c r="B18" s="2">
        <v>461</v>
      </c>
      <c r="C18" s="2">
        <v>262</v>
      </c>
      <c r="D18" s="2">
        <v>343</v>
      </c>
      <c r="E18" s="2">
        <v>295</v>
      </c>
      <c r="F18" s="2">
        <v>369</v>
      </c>
      <c r="G18" s="2">
        <v>788</v>
      </c>
      <c r="H18" s="2">
        <v>783</v>
      </c>
      <c r="I18" s="2">
        <v>1396</v>
      </c>
      <c r="J18" s="2">
        <v>696</v>
      </c>
      <c r="K18" s="2">
        <v>510</v>
      </c>
      <c r="L18" s="2">
        <v>572</v>
      </c>
      <c r="M18" s="2">
        <v>664</v>
      </c>
      <c r="N18" s="2">
        <v>738</v>
      </c>
      <c r="O18" s="2">
        <v>499</v>
      </c>
      <c r="P18" s="2">
        <v>667</v>
      </c>
      <c r="Q18" s="2">
        <v>686</v>
      </c>
      <c r="R18" s="2">
        <v>788</v>
      </c>
      <c r="S18" s="2">
        <v>601</v>
      </c>
      <c r="T18" s="2">
        <v>543</v>
      </c>
      <c r="U18" s="2">
        <v>740</v>
      </c>
      <c r="V18" s="2">
        <v>838</v>
      </c>
      <c r="W18" s="2">
        <v>889</v>
      </c>
      <c r="X18" s="2">
        <v>1242</v>
      </c>
      <c r="Y18" s="2">
        <v>1101</v>
      </c>
      <c r="Z18" s="2">
        <v>1233</v>
      </c>
      <c r="AA18" s="2">
        <v>1166</v>
      </c>
      <c r="AB18" s="2">
        <v>2162</v>
      </c>
      <c r="AC18" s="2">
        <v>2238</v>
      </c>
      <c r="AD18" s="2">
        <v>2010</v>
      </c>
      <c r="AE18" s="2">
        <v>2411</v>
      </c>
    </row>
    <row r="19" spans="1:31" ht="15">
      <c r="A19" s="1" t="s">
        <v>11</v>
      </c>
      <c r="B19" s="2">
        <v>696335</v>
      </c>
      <c r="C19" s="2">
        <v>711848</v>
      </c>
      <c r="D19" s="2">
        <v>724579</v>
      </c>
      <c r="E19" s="2">
        <v>727298</v>
      </c>
      <c r="F19" s="2">
        <v>729689</v>
      </c>
      <c r="G19" s="2">
        <v>733807</v>
      </c>
      <c r="H19" s="2">
        <v>747910</v>
      </c>
      <c r="I19" s="2">
        <v>761709</v>
      </c>
      <c r="J19" s="2">
        <v>764654</v>
      </c>
      <c r="K19" s="2">
        <v>762790</v>
      </c>
      <c r="L19" s="2">
        <v>760745</v>
      </c>
      <c r="M19" s="2">
        <v>759878</v>
      </c>
      <c r="N19" s="2">
        <v>758094</v>
      </c>
      <c r="O19" s="2">
        <v>760859</v>
      </c>
      <c r="P19" s="2">
        <v>764398</v>
      </c>
      <c r="Q19" s="2">
        <v>762682</v>
      </c>
      <c r="R19" s="2">
        <v>759960</v>
      </c>
      <c r="S19" s="2">
        <v>762400</v>
      </c>
      <c r="T19" s="2">
        <v>767263</v>
      </c>
      <c r="U19" s="2">
        <v>776815</v>
      </c>
      <c r="V19" s="2">
        <v>787960</v>
      </c>
      <c r="W19" s="2">
        <v>800334</v>
      </c>
      <c r="X19" s="2">
        <v>808439</v>
      </c>
      <c r="Y19" s="2">
        <v>816632</v>
      </c>
      <c r="Z19" s="2">
        <v>826347</v>
      </c>
      <c r="AA19" s="2">
        <v>826572</v>
      </c>
      <c r="AB19" s="2">
        <v>815151</v>
      </c>
      <c r="AC19" s="2">
        <v>831038</v>
      </c>
      <c r="AD19" s="2">
        <v>850999</v>
      </c>
      <c r="AE19" s="2">
        <v>856412</v>
      </c>
    </row>
  </sheetData>
  <mergeCells count="1">
    <mergeCell ref="A1:T1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28D5C-81AD-470A-9E15-90FF90237FF1}">
  <dimension ref="A1:AE19"/>
  <sheetViews>
    <sheetView workbookViewId="0">
      <selection sqref="A1:T1"/>
    </sheetView>
  </sheetViews>
  <sheetFormatPr baseColWidth="10" defaultColWidth="9" defaultRowHeight="13"/>
  <cols>
    <col min="1" max="1" width="14.3984375" customWidth="1"/>
  </cols>
  <sheetData>
    <row r="1" spans="1:31" ht="16" thickBot="1">
      <c r="A1" s="20" t="str">
        <f ca="1">"Student Roll by Student Age, as at 1 July 1996-"&amp;YEAR(TODAY())</f>
        <v>Student Roll by Student Age, as at 1 July 1996-2025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3" spans="1:31" ht="15">
      <c r="A3" s="4" t="s">
        <v>0</v>
      </c>
      <c r="B3" s="6">
        <v>1996</v>
      </c>
      <c r="C3" s="6">
        <v>1997</v>
      </c>
      <c r="D3" s="6">
        <v>1998</v>
      </c>
      <c r="E3" s="6">
        <v>1999</v>
      </c>
      <c r="F3" s="6">
        <v>2000</v>
      </c>
      <c r="G3" s="6">
        <v>2001</v>
      </c>
      <c r="H3" s="6">
        <v>2002</v>
      </c>
      <c r="I3" s="6">
        <v>2003</v>
      </c>
      <c r="J3" s="6">
        <v>2004</v>
      </c>
      <c r="K3" s="6">
        <v>2005</v>
      </c>
      <c r="L3" s="6">
        <v>2006</v>
      </c>
      <c r="M3" s="6">
        <v>2007</v>
      </c>
      <c r="N3" s="6">
        <v>2008</v>
      </c>
      <c r="O3" s="6">
        <v>2009</v>
      </c>
      <c r="P3" s="6">
        <v>2010</v>
      </c>
      <c r="Q3" s="6">
        <v>2011</v>
      </c>
      <c r="R3" s="6">
        <v>2012</v>
      </c>
      <c r="S3" s="6">
        <v>2013</v>
      </c>
      <c r="T3" s="6">
        <v>2014</v>
      </c>
      <c r="U3" s="6">
        <v>2015</v>
      </c>
      <c r="V3" s="6">
        <v>2016</v>
      </c>
      <c r="W3" s="6">
        <v>2017</v>
      </c>
      <c r="X3" s="6">
        <v>2018</v>
      </c>
      <c r="Y3" s="6">
        <v>2019</v>
      </c>
      <c r="Z3" s="6">
        <v>2020</v>
      </c>
      <c r="AA3" s="6">
        <v>2021</v>
      </c>
      <c r="AB3" s="6">
        <v>2022</v>
      </c>
      <c r="AC3" s="6">
        <v>2023</v>
      </c>
      <c r="AD3" s="6">
        <v>2024</v>
      </c>
      <c r="AE3" s="6">
        <v>2025</v>
      </c>
    </row>
    <row r="4" spans="1:31" ht="15">
      <c r="A4" s="1" t="s">
        <v>226</v>
      </c>
      <c r="B4" s="2">
        <v>60225</v>
      </c>
      <c r="C4" s="2">
        <v>59736</v>
      </c>
      <c r="D4" s="2">
        <v>58991</v>
      </c>
      <c r="E4" s="2">
        <v>56369</v>
      </c>
      <c r="F4" s="2">
        <v>56510</v>
      </c>
      <c r="G4" s="2">
        <v>55213</v>
      </c>
      <c r="H4" s="2">
        <v>55087</v>
      </c>
      <c r="I4" s="2">
        <v>56815</v>
      </c>
      <c r="J4" s="2">
        <v>55508</v>
      </c>
      <c r="K4" s="2">
        <v>57538</v>
      </c>
      <c r="L4" s="2">
        <v>56319</v>
      </c>
      <c r="M4" s="2">
        <v>54594</v>
      </c>
      <c r="N4" s="2">
        <v>55274</v>
      </c>
      <c r="O4" s="2">
        <v>56695</v>
      </c>
      <c r="P4" s="2">
        <v>56515</v>
      </c>
      <c r="Q4" s="2">
        <v>57640</v>
      </c>
      <c r="R4" s="2">
        <v>58908</v>
      </c>
      <c r="S4" s="2">
        <v>61133</v>
      </c>
      <c r="T4" s="2">
        <v>60552</v>
      </c>
      <c r="U4" s="2">
        <v>61599</v>
      </c>
      <c r="V4" s="2">
        <v>61090</v>
      </c>
      <c r="W4" s="2">
        <v>60250</v>
      </c>
      <c r="X4" s="2">
        <v>59657</v>
      </c>
      <c r="Y4" s="2">
        <v>58049</v>
      </c>
      <c r="Z4" s="2">
        <v>56675</v>
      </c>
      <c r="AA4" s="2">
        <v>57463</v>
      </c>
      <c r="AB4" s="2">
        <v>55759</v>
      </c>
      <c r="AC4" s="2">
        <v>55370</v>
      </c>
      <c r="AD4" s="2">
        <v>55819</v>
      </c>
      <c r="AE4" s="2">
        <v>55224</v>
      </c>
    </row>
    <row r="5" spans="1:31" ht="15">
      <c r="A5" s="1" t="s">
        <v>227</v>
      </c>
      <c r="B5" s="2">
        <v>60044</v>
      </c>
      <c r="C5" s="2">
        <v>62292</v>
      </c>
      <c r="D5" s="2">
        <v>60592</v>
      </c>
      <c r="E5" s="2">
        <v>59604</v>
      </c>
      <c r="F5" s="2">
        <v>58351</v>
      </c>
      <c r="G5" s="2">
        <v>58139</v>
      </c>
      <c r="H5" s="2">
        <v>57692</v>
      </c>
      <c r="I5" s="2">
        <v>57746</v>
      </c>
      <c r="J5" s="2">
        <v>58442</v>
      </c>
      <c r="K5" s="2">
        <v>57076</v>
      </c>
      <c r="L5" s="2">
        <v>59009</v>
      </c>
      <c r="M5" s="2">
        <v>58343</v>
      </c>
      <c r="N5" s="2">
        <v>56867</v>
      </c>
      <c r="O5" s="2">
        <v>57012</v>
      </c>
      <c r="P5" s="2">
        <v>58422</v>
      </c>
      <c r="Q5" s="2">
        <v>58035</v>
      </c>
      <c r="R5" s="2">
        <v>58777</v>
      </c>
      <c r="S5" s="2">
        <v>61153</v>
      </c>
      <c r="T5" s="2">
        <v>63199</v>
      </c>
      <c r="U5" s="2">
        <v>63121</v>
      </c>
      <c r="V5" s="2">
        <v>64739</v>
      </c>
      <c r="W5" s="2">
        <v>64574</v>
      </c>
      <c r="X5" s="2">
        <v>64494</v>
      </c>
      <c r="Y5" s="2">
        <v>64658</v>
      </c>
      <c r="Z5" s="2">
        <v>63416</v>
      </c>
      <c r="AA5" s="2">
        <v>63142</v>
      </c>
      <c r="AB5" s="2">
        <v>61385</v>
      </c>
      <c r="AC5" s="2">
        <v>62769</v>
      </c>
      <c r="AD5" s="2">
        <v>62764</v>
      </c>
      <c r="AE5" s="2">
        <v>62561</v>
      </c>
    </row>
    <row r="6" spans="1:31" ht="15">
      <c r="A6" s="1" t="s">
        <v>228</v>
      </c>
      <c r="B6" s="2">
        <v>58049</v>
      </c>
      <c r="C6" s="2">
        <v>60486</v>
      </c>
      <c r="D6" s="2">
        <v>62351</v>
      </c>
      <c r="E6" s="2">
        <v>60509</v>
      </c>
      <c r="F6" s="2">
        <v>59509</v>
      </c>
      <c r="G6" s="2">
        <v>58322</v>
      </c>
      <c r="H6" s="2">
        <v>58880</v>
      </c>
      <c r="I6" s="2">
        <v>58564</v>
      </c>
      <c r="J6" s="2">
        <v>58205</v>
      </c>
      <c r="K6" s="2">
        <v>58741</v>
      </c>
      <c r="L6" s="2">
        <v>57429</v>
      </c>
      <c r="M6" s="2">
        <v>59340</v>
      </c>
      <c r="N6" s="2">
        <v>58499</v>
      </c>
      <c r="O6" s="2">
        <v>57048</v>
      </c>
      <c r="P6" s="2">
        <v>57060</v>
      </c>
      <c r="Q6" s="2">
        <v>58344</v>
      </c>
      <c r="R6" s="2">
        <v>57722</v>
      </c>
      <c r="S6" s="2">
        <v>58571</v>
      </c>
      <c r="T6" s="2">
        <v>61396</v>
      </c>
      <c r="U6" s="2">
        <v>63644</v>
      </c>
      <c r="V6" s="2">
        <v>63718</v>
      </c>
      <c r="W6" s="2">
        <v>65495</v>
      </c>
      <c r="X6" s="2">
        <v>65328</v>
      </c>
      <c r="Y6" s="2">
        <v>65209</v>
      </c>
      <c r="Z6" s="2">
        <v>65391</v>
      </c>
      <c r="AA6" s="2">
        <v>63757</v>
      </c>
      <c r="AB6" s="2">
        <v>62716</v>
      </c>
      <c r="AC6" s="2">
        <v>63162</v>
      </c>
      <c r="AD6" s="2">
        <v>64480</v>
      </c>
      <c r="AE6" s="2">
        <v>63402</v>
      </c>
    </row>
    <row r="7" spans="1:31" ht="15">
      <c r="A7" s="1" t="s">
        <v>229</v>
      </c>
      <c r="B7" s="2">
        <v>57119</v>
      </c>
      <c r="C7" s="2">
        <v>58560</v>
      </c>
      <c r="D7" s="2">
        <v>60799</v>
      </c>
      <c r="E7" s="2">
        <v>62218</v>
      </c>
      <c r="F7" s="2">
        <v>60317</v>
      </c>
      <c r="G7" s="2">
        <v>59424</v>
      </c>
      <c r="H7" s="2">
        <v>59068</v>
      </c>
      <c r="I7" s="2">
        <v>59882</v>
      </c>
      <c r="J7" s="2">
        <v>58984</v>
      </c>
      <c r="K7" s="2">
        <v>58379</v>
      </c>
      <c r="L7" s="2">
        <v>58994</v>
      </c>
      <c r="M7" s="2">
        <v>57687</v>
      </c>
      <c r="N7" s="2">
        <v>59576</v>
      </c>
      <c r="O7" s="2">
        <v>58636</v>
      </c>
      <c r="P7" s="2">
        <v>57295</v>
      </c>
      <c r="Q7" s="2">
        <v>56917</v>
      </c>
      <c r="R7" s="2">
        <v>58003</v>
      </c>
      <c r="S7" s="2">
        <v>57503</v>
      </c>
      <c r="T7" s="2">
        <v>58739</v>
      </c>
      <c r="U7" s="2">
        <v>61767</v>
      </c>
      <c r="V7" s="2">
        <v>64237</v>
      </c>
      <c r="W7" s="2">
        <v>64505</v>
      </c>
      <c r="X7" s="2">
        <v>66146</v>
      </c>
      <c r="Y7" s="2">
        <v>66096</v>
      </c>
      <c r="Z7" s="2">
        <v>66022</v>
      </c>
      <c r="AA7" s="2">
        <v>65672</v>
      </c>
      <c r="AB7" s="2">
        <v>63206</v>
      </c>
      <c r="AC7" s="2">
        <v>64270</v>
      </c>
      <c r="AD7" s="2">
        <v>64763</v>
      </c>
      <c r="AE7" s="2">
        <v>65199</v>
      </c>
    </row>
    <row r="8" spans="1:31" ht="15">
      <c r="A8" s="1" t="s">
        <v>230</v>
      </c>
      <c r="B8" s="2">
        <v>54637</v>
      </c>
      <c r="C8" s="2">
        <v>57868</v>
      </c>
      <c r="D8" s="2">
        <v>58817</v>
      </c>
      <c r="E8" s="2">
        <v>60759</v>
      </c>
      <c r="F8" s="2">
        <v>62166</v>
      </c>
      <c r="G8" s="2">
        <v>60468</v>
      </c>
      <c r="H8" s="2">
        <v>60398</v>
      </c>
      <c r="I8" s="2">
        <v>60222</v>
      </c>
      <c r="J8" s="2">
        <v>60369</v>
      </c>
      <c r="K8" s="2">
        <v>59236</v>
      </c>
      <c r="L8" s="2">
        <v>58675</v>
      </c>
      <c r="M8" s="2">
        <v>59384</v>
      </c>
      <c r="N8" s="2">
        <v>57971</v>
      </c>
      <c r="O8" s="2">
        <v>59820</v>
      </c>
      <c r="P8" s="2">
        <v>58859</v>
      </c>
      <c r="Q8" s="2">
        <v>57197</v>
      </c>
      <c r="R8" s="2">
        <v>56627</v>
      </c>
      <c r="S8" s="2">
        <v>57824</v>
      </c>
      <c r="T8" s="2">
        <v>57719</v>
      </c>
      <c r="U8" s="2">
        <v>59133</v>
      </c>
      <c r="V8" s="2">
        <v>62413</v>
      </c>
      <c r="W8" s="2">
        <v>64978</v>
      </c>
      <c r="X8" s="2">
        <v>65203</v>
      </c>
      <c r="Y8" s="2">
        <v>66800</v>
      </c>
      <c r="Z8" s="2">
        <v>66841</v>
      </c>
      <c r="AA8" s="2">
        <v>66240</v>
      </c>
      <c r="AB8" s="2">
        <v>65224</v>
      </c>
      <c r="AC8" s="2">
        <v>64624</v>
      </c>
      <c r="AD8" s="2">
        <v>66030</v>
      </c>
      <c r="AE8" s="2">
        <v>65385</v>
      </c>
    </row>
    <row r="9" spans="1:31" ht="15">
      <c r="A9" s="1" t="s">
        <v>1</v>
      </c>
      <c r="B9" s="2">
        <v>53793</v>
      </c>
      <c r="C9" s="2">
        <v>55309</v>
      </c>
      <c r="D9" s="2">
        <v>58177</v>
      </c>
      <c r="E9" s="2">
        <v>58961</v>
      </c>
      <c r="F9" s="2">
        <v>60889</v>
      </c>
      <c r="G9" s="2">
        <v>62307</v>
      </c>
      <c r="H9" s="2">
        <v>61653</v>
      </c>
      <c r="I9" s="2">
        <v>62117</v>
      </c>
      <c r="J9" s="2">
        <v>60874</v>
      </c>
      <c r="K9" s="2">
        <v>60820</v>
      </c>
      <c r="L9" s="2">
        <v>59837</v>
      </c>
      <c r="M9" s="2">
        <v>59361</v>
      </c>
      <c r="N9" s="2">
        <v>59668</v>
      </c>
      <c r="O9" s="2">
        <v>58371</v>
      </c>
      <c r="P9" s="2">
        <v>60171</v>
      </c>
      <c r="Q9" s="2">
        <v>58854</v>
      </c>
      <c r="R9" s="2">
        <v>57022</v>
      </c>
      <c r="S9" s="2">
        <v>56484</v>
      </c>
      <c r="T9" s="2">
        <v>58093</v>
      </c>
      <c r="U9" s="2">
        <v>58243</v>
      </c>
      <c r="V9" s="2">
        <v>59748</v>
      </c>
      <c r="W9" s="2">
        <v>63201</v>
      </c>
      <c r="X9" s="2">
        <v>65558</v>
      </c>
      <c r="Y9" s="2">
        <v>65905</v>
      </c>
      <c r="Z9" s="2">
        <v>67538</v>
      </c>
      <c r="AA9" s="2">
        <v>67014</v>
      </c>
      <c r="AB9" s="2">
        <v>65714</v>
      </c>
      <c r="AC9" s="2">
        <v>66715</v>
      </c>
      <c r="AD9" s="2">
        <v>66398</v>
      </c>
      <c r="AE9" s="2">
        <v>66641</v>
      </c>
    </row>
    <row r="10" spans="1:31" ht="15">
      <c r="A10" s="1" t="s">
        <v>2</v>
      </c>
      <c r="B10" s="2">
        <v>52359</v>
      </c>
      <c r="C10" s="2">
        <v>54109</v>
      </c>
      <c r="D10" s="2">
        <v>55209</v>
      </c>
      <c r="E10" s="2">
        <v>57573</v>
      </c>
      <c r="F10" s="2">
        <v>58705</v>
      </c>
      <c r="G10" s="2">
        <v>60840</v>
      </c>
      <c r="H10" s="2">
        <v>63204</v>
      </c>
      <c r="I10" s="2">
        <v>62465</v>
      </c>
      <c r="J10" s="2">
        <v>61936</v>
      </c>
      <c r="K10" s="2">
        <v>60786</v>
      </c>
      <c r="L10" s="2">
        <v>60918</v>
      </c>
      <c r="M10" s="2">
        <v>60194</v>
      </c>
      <c r="N10" s="2">
        <v>59390</v>
      </c>
      <c r="O10" s="2">
        <v>59709</v>
      </c>
      <c r="P10" s="2">
        <v>58510</v>
      </c>
      <c r="Q10" s="2">
        <v>60090</v>
      </c>
      <c r="R10" s="2">
        <v>58594</v>
      </c>
      <c r="S10" s="2">
        <v>56811</v>
      </c>
      <c r="T10" s="2">
        <v>56713</v>
      </c>
      <c r="U10" s="2">
        <v>58422</v>
      </c>
      <c r="V10" s="2">
        <v>58753</v>
      </c>
      <c r="W10" s="2">
        <v>60380</v>
      </c>
      <c r="X10" s="2">
        <v>63824</v>
      </c>
      <c r="Y10" s="2">
        <v>66107</v>
      </c>
      <c r="Z10" s="2">
        <v>66530</v>
      </c>
      <c r="AA10" s="2">
        <v>67715</v>
      </c>
      <c r="AB10" s="2">
        <v>66443</v>
      </c>
      <c r="AC10" s="2">
        <v>67090</v>
      </c>
      <c r="AD10" s="2">
        <v>68276</v>
      </c>
      <c r="AE10" s="2">
        <v>66950</v>
      </c>
    </row>
    <row r="11" spans="1:31" ht="15">
      <c r="A11" s="1" t="s">
        <v>3</v>
      </c>
      <c r="B11" s="2">
        <v>52329</v>
      </c>
      <c r="C11" s="2">
        <v>53315</v>
      </c>
      <c r="D11" s="2">
        <v>54423</v>
      </c>
      <c r="E11" s="2">
        <v>55221</v>
      </c>
      <c r="F11" s="2">
        <v>57822</v>
      </c>
      <c r="G11" s="2">
        <v>59000</v>
      </c>
      <c r="H11" s="2">
        <v>61935</v>
      </c>
      <c r="I11" s="2">
        <v>64040</v>
      </c>
      <c r="J11" s="2">
        <v>62822</v>
      </c>
      <c r="K11" s="2">
        <v>62216</v>
      </c>
      <c r="L11" s="2">
        <v>61133</v>
      </c>
      <c r="M11" s="2">
        <v>61349</v>
      </c>
      <c r="N11" s="2">
        <v>60216</v>
      </c>
      <c r="O11" s="2">
        <v>59416</v>
      </c>
      <c r="P11" s="2">
        <v>59911</v>
      </c>
      <c r="Q11" s="2">
        <v>58343</v>
      </c>
      <c r="R11" s="2">
        <v>59804</v>
      </c>
      <c r="S11" s="2">
        <v>58475</v>
      </c>
      <c r="T11" s="2">
        <v>56992</v>
      </c>
      <c r="U11" s="2">
        <v>57100</v>
      </c>
      <c r="V11" s="2">
        <v>58967</v>
      </c>
      <c r="W11" s="2">
        <v>59373</v>
      </c>
      <c r="X11" s="2">
        <v>60959</v>
      </c>
      <c r="Y11" s="2">
        <v>64473</v>
      </c>
      <c r="Z11" s="2">
        <v>66755</v>
      </c>
      <c r="AA11" s="2">
        <v>66625</v>
      </c>
      <c r="AB11" s="2">
        <v>67079</v>
      </c>
      <c r="AC11" s="2">
        <v>67691</v>
      </c>
      <c r="AD11" s="2">
        <v>68415</v>
      </c>
      <c r="AE11" s="2">
        <v>68907</v>
      </c>
    </row>
    <row r="12" spans="1:31" ht="15">
      <c r="A12" s="1" t="s">
        <v>4</v>
      </c>
      <c r="B12" s="2">
        <v>51367</v>
      </c>
      <c r="C12" s="2">
        <v>52556</v>
      </c>
      <c r="D12" s="2">
        <v>53303</v>
      </c>
      <c r="E12" s="2">
        <v>54151</v>
      </c>
      <c r="F12" s="2">
        <v>55086</v>
      </c>
      <c r="G12" s="2">
        <v>57784</v>
      </c>
      <c r="H12" s="2">
        <v>59264</v>
      </c>
      <c r="I12" s="2">
        <v>62386</v>
      </c>
      <c r="J12" s="2">
        <v>64260</v>
      </c>
      <c r="K12" s="2">
        <v>62541</v>
      </c>
      <c r="L12" s="2">
        <v>61980</v>
      </c>
      <c r="M12" s="2">
        <v>61028</v>
      </c>
      <c r="N12" s="2">
        <v>61032</v>
      </c>
      <c r="O12" s="2">
        <v>60132</v>
      </c>
      <c r="P12" s="2">
        <v>59425</v>
      </c>
      <c r="Q12" s="2">
        <v>59690</v>
      </c>
      <c r="R12" s="2">
        <v>57916</v>
      </c>
      <c r="S12" s="2">
        <v>59455</v>
      </c>
      <c r="T12" s="2">
        <v>58553</v>
      </c>
      <c r="U12" s="2">
        <v>57144</v>
      </c>
      <c r="V12" s="2">
        <v>57485</v>
      </c>
      <c r="W12" s="2">
        <v>59325</v>
      </c>
      <c r="X12" s="2">
        <v>59818</v>
      </c>
      <c r="Y12" s="2">
        <v>61371</v>
      </c>
      <c r="Z12" s="2">
        <v>64865</v>
      </c>
      <c r="AA12" s="2">
        <v>66589</v>
      </c>
      <c r="AB12" s="2">
        <v>65783</v>
      </c>
      <c r="AC12" s="2">
        <v>67898</v>
      </c>
      <c r="AD12" s="2">
        <v>68881</v>
      </c>
      <c r="AE12" s="2">
        <v>68809</v>
      </c>
    </row>
    <row r="13" spans="1:31" ht="15">
      <c r="A13" s="1" t="s">
        <v>5</v>
      </c>
      <c r="B13" s="2">
        <v>51192</v>
      </c>
      <c r="C13" s="2">
        <v>51971</v>
      </c>
      <c r="D13" s="2">
        <v>52666</v>
      </c>
      <c r="E13" s="2">
        <v>53306</v>
      </c>
      <c r="F13" s="2">
        <v>53942</v>
      </c>
      <c r="G13" s="2">
        <v>55032</v>
      </c>
      <c r="H13" s="2">
        <v>58274</v>
      </c>
      <c r="I13" s="2">
        <v>59991</v>
      </c>
      <c r="J13" s="2">
        <v>62490</v>
      </c>
      <c r="K13" s="2">
        <v>63864</v>
      </c>
      <c r="L13" s="2">
        <v>62306</v>
      </c>
      <c r="M13" s="2">
        <v>61714</v>
      </c>
      <c r="N13" s="2">
        <v>60848</v>
      </c>
      <c r="O13" s="2">
        <v>61060</v>
      </c>
      <c r="P13" s="2">
        <v>60072</v>
      </c>
      <c r="Q13" s="2">
        <v>59222</v>
      </c>
      <c r="R13" s="2">
        <v>59253</v>
      </c>
      <c r="S13" s="2">
        <v>57608</v>
      </c>
      <c r="T13" s="2">
        <v>59436</v>
      </c>
      <c r="U13" s="2">
        <v>58696</v>
      </c>
      <c r="V13" s="2">
        <v>57518</v>
      </c>
      <c r="W13" s="2">
        <v>58049</v>
      </c>
      <c r="X13" s="2">
        <v>59664</v>
      </c>
      <c r="Y13" s="2">
        <v>60122</v>
      </c>
      <c r="Z13" s="2">
        <v>61798</v>
      </c>
      <c r="AA13" s="2">
        <v>64476</v>
      </c>
      <c r="AB13" s="2">
        <v>65551</v>
      </c>
      <c r="AC13" s="2">
        <v>66457</v>
      </c>
      <c r="AD13" s="2">
        <v>68928</v>
      </c>
      <c r="AE13" s="2">
        <v>69203</v>
      </c>
    </row>
    <row r="14" spans="1:31" ht="15">
      <c r="A14" s="1" t="s">
        <v>6</v>
      </c>
      <c r="B14" s="2">
        <v>51252</v>
      </c>
      <c r="C14" s="2">
        <v>50547</v>
      </c>
      <c r="D14" s="2">
        <v>51145</v>
      </c>
      <c r="E14" s="2">
        <v>51520</v>
      </c>
      <c r="F14" s="2">
        <v>51466</v>
      </c>
      <c r="G14" s="2">
        <v>52187</v>
      </c>
      <c r="H14" s="2">
        <v>53896</v>
      </c>
      <c r="I14" s="2">
        <v>56847</v>
      </c>
      <c r="J14" s="2">
        <v>58138</v>
      </c>
      <c r="K14" s="2">
        <v>59926</v>
      </c>
      <c r="L14" s="2">
        <v>61511</v>
      </c>
      <c r="M14" s="2">
        <v>60484</v>
      </c>
      <c r="N14" s="2">
        <v>60715</v>
      </c>
      <c r="O14" s="2">
        <v>60397</v>
      </c>
      <c r="P14" s="2">
        <v>60933</v>
      </c>
      <c r="Q14" s="2">
        <v>59673</v>
      </c>
      <c r="R14" s="2">
        <v>58883</v>
      </c>
      <c r="S14" s="2">
        <v>58927</v>
      </c>
      <c r="T14" s="2">
        <v>57790</v>
      </c>
      <c r="U14" s="2">
        <v>59667</v>
      </c>
      <c r="V14" s="2">
        <v>59331</v>
      </c>
      <c r="W14" s="2">
        <v>58083</v>
      </c>
      <c r="X14" s="2">
        <v>58433</v>
      </c>
      <c r="Y14" s="2">
        <v>59873</v>
      </c>
      <c r="Z14" s="2">
        <v>60416</v>
      </c>
      <c r="AA14" s="2">
        <v>60749</v>
      </c>
      <c r="AB14" s="2">
        <v>62812</v>
      </c>
      <c r="AC14" s="2">
        <v>65671</v>
      </c>
      <c r="AD14" s="2">
        <v>66889</v>
      </c>
      <c r="AE14" s="2">
        <v>68683</v>
      </c>
    </row>
    <row r="15" spans="1:31" ht="15">
      <c r="A15" s="1" t="s">
        <v>7</v>
      </c>
      <c r="B15" s="2">
        <v>43980</v>
      </c>
      <c r="C15" s="2">
        <v>44418</v>
      </c>
      <c r="D15" s="2">
        <v>44770</v>
      </c>
      <c r="E15" s="2">
        <v>44671</v>
      </c>
      <c r="F15" s="2">
        <v>44364</v>
      </c>
      <c r="G15" s="2">
        <v>43869</v>
      </c>
      <c r="H15" s="2">
        <v>44682</v>
      </c>
      <c r="I15" s="2">
        <v>46821</v>
      </c>
      <c r="J15" s="2">
        <v>48860</v>
      </c>
      <c r="K15" s="2">
        <v>49361</v>
      </c>
      <c r="L15" s="2">
        <v>51175</v>
      </c>
      <c r="M15" s="2">
        <v>53015</v>
      </c>
      <c r="N15" s="2">
        <v>52543</v>
      </c>
      <c r="O15" s="2">
        <v>54654</v>
      </c>
      <c r="P15" s="2">
        <v>55104</v>
      </c>
      <c r="Q15" s="2">
        <v>55723</v>
      </c>
      <c r="R15" s="2">
        <v>54881</v>
      </c>
      <c r="S15" s="2">
        <v>54803</v>
      </c>
      <c r="T15" s="2">
        <v>55387</v>
      </c>
      <c r="U15" s="2">
        <v>54866</v>
      </c>
      <c r="V15" s="2">
        <v>57045</v>
      </c>
      <c r="W15" s="2">
        <v>56632</v>
      </c>
      <c r="X15" s="2">
        <v>55057</v>
      </c>
      <c r="Y15" s="2">
        <v>55243</v>
      </c>
      <c r="Z15" s="2">
        <v>56762</v>
      </c>
      <c r="AA15" s="2">
        <v>55060</v>
      </c>
      <c r="AB15" s="2">
        <v>54611</v>
      </c>
      <c r="AC15" s="2">
        <v>58737</v>
      </c>
      <c r="AD15" s="2">
        <v>62357</v>
      </c>
      <c r="AE15" s="2">
        <v>63337</v>
      </c>
    </row>
    <row r="16" spans="1:31" ht="15">
      <c r="A16" s="1" t="s">
        <v>8</v>
      </c>
      <c r="B16" s="2">
        <v>31352</v>
      </c>
      <c r="C16" s="2">
        <v>32083</v>
      </c>
      <c r="D16" s="2">
        <v>33233</v>
      </c>
      <c r="E16" s="2">
        <v>33336</v>
      </c>
      <c r="F16" s="2">
        <v>32460</v>
      </c>
      <c r="G16" s="2">
        <v>32132</v>
      </c>
      <c r="H16" s="2">
        <v>32659</v>
      </c>
      <c r="I16" s="2">
        <v>33738</v>
      </c>
      <c r="J16" s="2">
        <v>35412</v>
      </c>
      <c r="K16" s="2">
        <v>36718</v>
      </c>
      <c r="L16" s="2">
        <v>37446</v>
      </c>
      <c r="M16" s="2">
        <v>39380</v>
      </c>
      <c r="N16" s="2">
        <v>41249</v>
      </c>
      <c r="O16" s="2">
        <v>42974</v>
      </c>
      <c r="P16" s="2">
        <v>45327</v>
      </c>
      <c r="Q16" s="2">
        <v>45573</v>
      </c>
      <c r="R16" s="2">
        <v>46213</v>
      </c>
      <c r="S16" s="2">
        <v>46196</v>
      </c>
      <c r="T16" s="2">
        <v>46337</v>
      </c>
      <c r="U16" s="2">
        <v>46947</v>
      </c>
      <c r="V16" s="2">
        <v>46809</v>
      </c>
      <c r="W16" s="2">
        <v>48703</v>
      </c>
      <c r="X16" s="2">
        <v>47415</v>
      </c>
      <c r="Y16" s="2">
        <v>46156</v>
      </c>
      <c r="Z16" s="2">
        <v>46804</v>
      </c>
      <c r="AA16" s="2">
        <v>46582</v>
      </c>
      <c r="AB16" s="2">
        <v>44516</v>
      </c>
      <c r="AC16" s="2">
        <v>45966</v>
      </c>
      <c r="AD16" s="2">
        <v>50333</v>
      </c>
      <c r="AE16" s="2">
        <v>53870</v>
      </c>
    </row>
    <row r="17" spans="1:31" ht="15">
      <c r="A17" s="1" t="s">
        <v>9</v>
      </c>
      <c r="B17" s="2">
        <v>8293</v>
      </c>
      <c r="C17" s="2">
        <v>8578</v>
      </c>
      <c r="D17" s="2">
        <v>9131</v>
      </c>
      <c r="E17" s="2">
        <v>9007</v>
      </c>
      <c r="F17" s="2">
        <v>8649</v>
      </c>
      <c r="G17" s="2">
        <v>8733</v>
      </c>
      <c r="H17" s="2">
        <v>9625</v>
      </c>
      <c r="I17" s="2">
        <v>9803</v>
      </c>
      <c r="J17" s="2">
        <v>9251</v>
      </c>
      <c r="K17" s="2">
        <v>8793</v>
      </c>
      <c r="L17" s="2">
        <v>8760</v>
      </c>
      <c r="M17" s="2">
        <v>8814</v>
      </c>
      <c r="N17" s="2">
        <v>9196</v>
      </c>
      <c r="O17" s="2">
        <v>10020</v>
      </c>
      <c r="P17" s="2">
        <v>10706</v>
      </c>
      <c r="Q17" s="2">
        <v>11021</v>
      </c>
      <c r="R17" s="2">
        <v>11058</v>
      </c>
      <c r="S17" s="2">
        <v>11289</v>
      </c>
      <c r="T17" s="2">
        <v>10581</v>
      </c>
      <c r="U17" s="2">
        <v>11265</v>
      </c>
      <c r="V17" s="2">
        <v>11119</v>
      </c>
      <c r="W17" s="2">
        <v>11461</v>
      </c>
      <c r="X17" s="2">
        <v>11844</v>
      </c>
      <c r="Y17" s="2">
        <v>11535</v>
      </c>
      <c r="Z17" s="2">
        <v>11355</v>
      </c>
      <c r="AA17" s="2">
        <v>10719</v>
      </c>
      <c r="AB17" s="2">
        <v>10218</v>
      </c>
      <c r="AC17" s="2">
        <v>10212</v>
      </c>
      <c r="AD17" s="2">
        <v>11985</v>
      </c>
      <c r="AE17" s="2">
        <v>12990</v>
      </c>
    </row>
    <row r="18" spans="1:31" ht="15">
      <c r="A18" s="1" t="s">
        <v>10</v>
      </c>
      <c r="B18" s="2">
        <v>10344</v>
      </c>
      <c r="C18" s="2">
        <v>10020</v>
      </c>
      <c r="D18" s="2">
        <v>10972</v>
      </c>
      <c r="E18" s="2">
        <v>10093</v>
      </c>
      <c r="F18" s="2">
        <v>9453</v>
      </c>
      <c r="G18" s="2">
        <v>10357</v>
      </c>
      <c r="H18" s="2">
        <v>11593</v>
      </c>
      <c r="I18" s="2">
        <v>10272</v>
      </c>
      <c r="J18" s="2">
        <v>9103</v>
      </c>
      <c r="K18" s="2">
        <v>6795</v>
      </c>
      <c r="L18" s="2">
        <v>5253</v>
      </c>
      <c r="M18" s="2">
        <v>5191</v>
      </c>
      <c r="N18" s="2">
        <v>5050</v>
      </c>
      <c r="O18" s="2">
        <v>4915</v>
      </c>
      <c r="P18" s="2">
        <v>6088</v>
      </c>
      <c r="Q18" s="2">
        <v>6360</v>
      </c>
      <c r="R18" s="2">
        <v>6299</v>
      </c>
      <c r="S18" s="2">
        <v>6168</v>
      </c>
      <c r="T18" s="2">
        <v>5776</v>
      </c>
      <c r="U18" s="2">
        <v>5201</v>
      </c>
      <c r="V18" s="2">
        <v>4988</v>
      </c>
      <c r="W18" s="2">
        <v>5325</v>
      </c>
      <c r="X18" s="2">
        <v>5039</v>
      </c>
      <c r="Y18" s="2">
        <v>5035</v>
      </c>
      <c r="Z18" s="2">
        <v>5179</v>
      </c>
      <c r="AA18" s="2">
        <v>4769</v>
      </c>
      <c r="AB18" s="2">
        <v>4134</v>
      </c>
      <c r="AC18" s="2">
        <v>4406</v>
      </c>
      <c r="AD18" s="2">
        <v>4681</v>
      </c>
      <c r="AE18" s="2">
        <v>5251</v>
      </c>
    </row>
    <row r="19" spans="1:31" ht="15">
      <c r="A19" s="1" t="s">
        <v>11</v>
      </c>
      <c r="B19" s="2">
        <v>696335</v>
      </c>
      <c r="C19" s="2">
        <v>711848</v>
      </c>
      <c r="D19" s="2">
        <v>724579</v>
      </c>
      <c r="E19" s="2">
        <v>727298</v>
      </c>
      <c r="F19" s="2">
        <v>729689</v>
      </c>
      <c r="G19" s="2">
        <v>733807</v>
      </c>
      <c r="H19" s="2">
        <v>747910</v>
      </c>
      <c r="I19" s="2">
        <v>761709</v>
      </c>
      <c r="J19" s="2">
        <v>764654</v>
      </c>
      <c r="K19" s="2">
        <v>762790</v>
      </c>
      <c r="L19" s="2">
        <v>760745</v>
      </c>
      <c r="M19" s="2">
        <v>759878</v>
      </c>
      <c r="N19" s="2">
        <v>758094</v>
      </c>
      <c r="O19" s="2">
        <v>760859</v>
      </c>
      <c r="P19" s="2">
        <v>764398</v>
      </c>
      <c r="Q19" s="2">
        <v>762682</v>
      </c>
      <c r="R19" s="2">
        <v>759960</v>
      </c>
      <c r="S19" s="2">
        <v>762400</v>
      </c>
      <c r="T19" s="2">
        <v>767263</v>
      </c>
      <c r="U19" s="2">
        <v>776815</v>
      </c>
      <c r="V19" s="2">
        <v>787960</v>
      </c>
      <c r="W19" s="2">
        <v>800334</v>
      </c>
      <c r="X19" s="2">
        <v>808439</v>
      </c>
      <c r="Y19" s="2">
        <v>816632</v>
      </c>
      <c r="Z19" s="2">
        <v>826347</v>
      </c>
      <c r="AA19" s="2">
        <v>826572</v>
      </c>
      <c r="AB19" s="2">
        <v>815151</v>
      </c>
      <c r="AC19" s="2">
        <v>831038</v>
      </c>
      <c r="AD19" s="2">
        <v>850999</v>
      </c>
      <c r="AE19" s="2">
        <v>856412</v>
      </c>
    </row>
  </sheetData>
  <mergeCells count="1">
    <mergeCell ref="A1:T1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D4B15-C8D7-45A6-9401-FC5CA4C53E3B}">
  <dimension ref="A1:T32"/>
  <sheetViews>
    <sheetView topLeftCell="A18" workbookViewId="0">
      <selection sqref="A1:T1"/>
    </sheetView>
  </sheetViews>
  <sheetFormatPr baseColWidth="10" defaultColWidth="9" defaultRowHeight="13"/>
  <cols>
    <col min="1" max="1" width="32.59765625" customWidth="1"/>
  </cols>
  <sheetData>
    <row r="1" spans="1:20" ht="16" thickBot="1">
      <c r="A1" s="21" t="str">
        <f ca="1">"Student Roll by Ethnic Group (Total Response), as at 1 July 2007-"&amp;YEAR(TODAY())</f>
        <v>Student Roll by Ethnic Group (Total Response), as at 1 July 2007-2025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3" spans="1:20" ht="15">
      <c r="A3" s="4" t="s">
        <v>210</v>
      </c>
      <c r="B3" s="6">
        <v>2007</v>
      </c>
      <c r="C3" s="6">
        <v>2008</v>
      </c>
      <c r="D3" s="6">
        <v>2009</v>
      </c>
      <c r="E3" s="6">
        <v>2010</v>
      </c>
      <c r="F3" s="6">
        <v>2011</v>
      </c>
      <c r="G3" s="6">
        <v>2012</v>
      </c>
      <c r="H3" s="6">
        <v>2013</v>
      </c>
      <c r="I3" s="6">
        <v>2014</v>
      </c>
      <c r="J3" s="6">
        <v>2015</v>
      </c>
      <c r="K3" s="6">
        <v>2016</v>
      </c>
      <c r="L3" s="6">
        <v>2017</v>
      </c>
      <c r="M3" s="6">
        <v>2018</v>
      </c>
      <c r="N3" s="6">
        <v>2019</v>
      </c>
      <c r="O3" s="6">
        <v>2020</v>
      </c>
      <c r="P3" s="6">
        <v>2021</v>
      </c>
      <c r="Q3" s="6">
        <v>2022</v>
      </c>
      <c r="R3" s="6">
        <v>2023</v>
      </c>
      <c r="S3" s="6">
        <v>2024</v>
      </c>
      <c r="T3" s="6">
        <v>2025</v>
      </c>
    </row>
    <row r="4" spans="1:20" ht="15">
      <c r="A4" s="1" t="s">
        <v>222</v>
      </c>
      <c r="B4" s="2">
        <v>381663</v>
      </c>
      <c r="C4" s="2">
        <v>448455</v>
      </c>
      <c r="D4" s="2">
        <v>458906</v>
      </c>
      <c r="E4" s="2">
        <v>472707</v>
      </c>
      <c r="F4" s="2">
        <v>470566</v>
      </c>
      <c r="G4" s="2">
        <v>469136</v>
      </c>
      <c r="H4" s="2">
        <v>470329</v>
      </c>
      <c r="I4" s="2">
        <v>471398</v>
      </c>
      <c r="J4" s="2">
        <v>475216</v>
      </c>
      <c r="K4" s="2">
        <v>479279</v>
      </c>
      <c r="L4" s="2">
        <v>483622</v>
      </c>
      <c r="M4" s="2">
        <v>485402</v>
      </c>
      <c r="N4" s="2">
        <v>486881</v>
      </c>
      <c r="O4" s="2">
        <v>490366</v>
      </c>
      <c r="P4" s="2">
        <v>492321</v>
      </c>
      <c r="Q4" s="2">
        <v>485968</v>
      </c>
      <c r="R4" s="2">
        <v>484750</v>
      </c>
      <c r="S4" s="2">
        <v>482066</v>
      </c>
      <c r="T4" s="2">
        <v>477086</v>
      </c>
    </row>
    <row r="5" spans="1:20" ht="15">
      <c r="A5" s="1" t="s">
        <v>223</v>
      </c>
      <c r="B5" s="2">
        <v>129852</v>
      </c>
      <c r="C5" s="2">
        <v>154310</v>
      </c>
      <c r="D5" s="2">
        <v>159978</v>
      </c>
      <c r="E5" s="2">
        <v>170069</v>
      </c>
      <c r="F5" s="2">
        <v>171829</v>
      </c>
      <c r="G5" s="2">
        <v>173040</v>
      </c>
      <c r="H5" s="2">
        <v>175494</v>
      </c>
      <c r="I5" s="2">
        <v>178711</v>
      </c>
      <c r="J5" s="2">
        <v>183054</v>
      </c>
      <c r="K5" s="2">
        <v>187757</v>
      </c>
      <c r="L5" s="2">
        <v>192430</v>
      </c>
      <c r="M5" s="2">
        <v>194773</v>
      </c>
      <c r="N5" s="2">
        <v>197343</v>
      </c>
      <c r="O5" s="2">
        <v>200675</v>
      </c>
      <c r="P5" s="2">
        <v>204814</v>
      </c>
      <c r="Q5" s="2">
        <v>203889</v>
      </c>
      <c r="R5" s="2">
        <v>206123</v>
      </c>
      <c r="S5" s="2">
        <v>208653</v>
      </c>
      <c r="T5" s="2">
        <v>210756</v>
      </c>
    </row>
    <row r="6" spans="1:20" ht="15">
      <c r="A6" s="1" t="s">
        <v>211</v>
      </c>
      <c r="B6" s="2">
        <v>62701</v>
      </c>
      <c r="C6" s="2">
        <v>79030</v>
      </c>
      <c r="D6" s="2">
        <v>82157</v>
      </c>
      <c r="E6" s="2">
        <v>85405</v>
      </c>
      <c r="F6" s="2">
        <v>86565</v>
      </c>
      <c r="G6" s="2">
        <v>87574</v>
      </c>
      <c r="H6" s="2">
        <v>88121</v>
      </c>
      <c r="I6" s="2">
        <v>89226</v>
      </c>
      <c r="J6" s="2">
        <v>91418</v>
      </c>
      <c r="K6" s="2">
        <v>94052</v>
      </c>
      <c r="L6" s="2">
        <v>96690</v>
      </c>
      <c r="M6" s="2">
        <v>98656</v>
      </c>
      <c r="N6" s="2">
        <v>100253</v>
      </c>
      <c r="O6" s="2">
        <v>102360</v>
      </c>
      <c r="P6" s="2">
        <v>104755</v>
      </c>
      <c r="Q6" s="2">
        <v>105028</v>
      </c>
      <c r="R6" s="2">
        <v>107821</v>
      </c>
      <c r="S6" s="2">
        <v>111690</v>
      </c>
      <c r="T6" s="2">
        <v>113714</v>
      </c>
    </row>
    <row r="7" spans="1:20" ht="15">
      <c r="A7" s="1" t="s">
        <v>212</v>
      </c>
      <c r="B7" s="2">
        <v>54534</v>
      </c>
      <c r="C7" s="2">
        <v>65561</v>
      </c>
      <c r="D7" s="2">
        <v>70385</v>
      </c>
      <c r="E7" s="2">
        <v>74120</v>
      </c>
      <c r="F7" s="2">
        <v>75612</v>
      </c>
      <c r="G7" s="2">
        <v>77329</v>
      </c>
      <c r="H7" s="2">
        <v>79593</v>
      </c>
      <c r="I7" s="2">
        <v>82630</v>
      </c>
      <c r="J7" s="2">
        <v>86676</v>
      </c>
      <c r="K7" s="2">
        <v>92587</v>
      </c>
      <c r="L7" s="2">
        <v>99635</v>
      </c>
      <c r="M7" s="2">
        <v>107492</v>
      </c>
      <c r="N7" s="2">
        <v>114728</v>
      </c>
      <c r="O7" s="2">
        <v>122768</v>
      </c>
      <c r="P7" s="2">
        <v>128127</v>
      </c>
      <c r="Q7" s="2">
        <v>133397</v>
      </c>
      <c r="R7" s="2">
        <v>148552</v>
      </c>
      <c r="S7" s="2">
        <v>170447</v>
      </c>
      <c r="T7" s="2">
        <v>182729</v>
      </c>
    </row>
    <row r="8" spans="1:20" ht="15">
      <c r="A8" s="1" t="s">
        <v>213</v>
      </c>
      <c r="B8" s="2"/>
      <c r="C8" s="2"/>
      <c r="D8" s="2"/>
      <c r="E8" s="2"/>
      <c r="F8" s="2"/>
      <c r="G8" s="2">
        <v>14115</v>
      </c>
      <c r="H8" s="2">
        <v>14184</v>
      </c>
      <c r="I8" s="2">
        <v>14504</v>
      </c>
      <c r="J8" s="2">
        <v>15154</v>
      </c>
      <c r="K8" s="2">
        <v>16367</v>
      </c>
      <c r="L8" s="2">
        <v>17853</v>
      </c>
      <c r="M8" s="2">
        <v>19514</v>
      </c>
      <c r="N8" s="2">
        <v>21668</v>
      </c>
      <c r="O8" s="2">
        <v>24193</v>
      </c>
      <c r="P8" s="2">
        <v>24878</v>
      </c>
      <c r="Q8" s="2">
        <v>24825</v>
      </c>
      <c r="R8" s="2">
        <v>26722</v>
      </c>
      <c r="S8" s="2">
        <v>28620</v>
      </c>
      <c r="T8" s="2">
        <v>29430</v>
      </c>
    </row>
    <row r="9" spans="1:20" ht="15">
      <c r="A9" s="1" t="s">
        <v>231</v>
      </c>
      <c r="B9" s="2">
        <v>14862</v>
      </c>
      <c r="C9" s="2">
        <v>17165</v>
      </c>
      <c r="D9" s="2">
        <v>18542</v>
      </c>
      <c r="E9" s="2">
        <v>19403</v>
      </c>
      <c r="F9" s="2">
        <v>19127</v>
      </c>
      <c r="G9" s="2">
        <v>5261</v>
      </c>
      <c r="H9" s="2">
        <v>5725</v>
      </c>
      <c r="I9" s="2">
        <v>5377</v>
      </c>
      <c r="J9" s="2">
        <v>5587</v>
      </c>
      <c r="K9" s="2">
        <v>5641</v>
      </c>
      <c r="L9" s="2">
        <v>5974</v>
      </c>
      <c r="M9" s="2">
        <v>6307</v>
      </c>
      <c r="N9" s="2">
        <v>7153</v>
      </c>
      <c r="O9" s="2">
        <v>8024</v>
      </c>
      <c r="P9" s="2">
        <v>8415</v>
      </c>
      <c r="Q9" s="2">
        <v>8369</v>
      </c>
      <c r="R9" s="2">
        <v>8507</v>
      </c>
      <c r="S9" s="2">
        <v>8963</v>
      </c>
      <c r="T9" s="2">
        <v>8897</v>
      </c>
    </row>
    <row r="10" spans="1:20" ht="15">
      <c r="A10" s="1" t="s">
        <v>232</v>
      </c>
      <c r="B10" s="2">
        <v>8353</v>
      </c>
      <c r="C10" s="2">
        <v>9341</v>
      </c>
      <c r="D10" s="2">
        <v>8767</v>
      </c>
      <c r="E10" s="2">
        <v>9657</v>
      </c>
      <c r="F10" s="2">
        <v>9872</v>
      </c>
      <c r="G10" s="2">
        <v>8955</v>
      </c>
      <c r="H10" s="2">
        <v>9286</v>
      </c>
      <c r="I10" s="2">
        <v>9429</v>
      </c>
      <c r="J10" s="2">
        <v>9961</v>
      </c>
      <c r="K10" s="2">
        <v>11012</v>
      </c>
      <c r="L10" s="2">
        <v>12134</v>
      </c>
      <c r="M10" s="2">
        <v>12398</v>
      </c>
      <c r="N10" s="2">
        <v>12420</v>
      </c>
      <c r="O10" s="2">
        <v>10406</v>
      </c>
      <c r="P10" s="2">
        <v>5595</v>
      </c>
      <c r="Q10" s="2">
        <v>3131</v>
      </c>
      <c r="R10" s="2">
        <v>6228</v>
      </c>
      <c r="S10" s="2">
        <v>8156</v>
      </c>
      <c r="T10" s="2">
        <v>9325</v>
      </c>
    </row>
    <row r="11" spans="1:20" ht="12.75" customHeight="1">
      <c r="A11" s="22" t="s">
        <v>233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4" spans="1:20" ht="16" thickBot="1">
      <c r="A14" s="23" t="str">
        <f ca="1">"Pacific Roll by Ethnicity (Total Response), as at 1 July 2007-"&amp;YEAR(TODAY())</f>
        <v>Pacific Roll by Ethnicity (Total Response), as at 1 July 2007-2025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</row>
    <row r="15" spans="1:20" ht="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ht="15">
      <c r="A16" s="4" t="s">
        <v>210</v>
      </c>
      <c r="B16" s="6">
        <v>2007</v>
      </c>
      <c r="C16" s="6">
        <v>2008</v>
      </c>
      <c r="D16" s="6">
        <v>2009</v>
      </c>
      <c r="E16" s="6">
        <v>2010</v>
      </c>
      <c r="F16" s="6">
        <v>2011</v>
      </c>
      <c r="G16" s="6">
        <v>2012</v>
      </c>
      <c r="H16" s="6">
        <v>2013</v>
      </c>
      <c r="I16" s="6">
        <v>2014</v>
      </c>
      <c r="J16" s="6">
        <v>2015</v>
      </c>
      <c r="K16" s="6">
        <v>2016</v>
      </c>
      <c r="L16" s="6">
        <v>2017</v>
      </c>
      <c r="M16" s="6">
        <v>2018</v>
      </c>
      <c r="N16" s="6">
        <v>2019</v>
      </c>
      <c r="O16" s="6">
        <v>2020</v>
      </c>
      <c r="P16" s="6">
        <v>2021</v>
      </c>
      <c r="Q16" s="6">
        <v>2022</v>
      </c>
      <c r="R16" s="6">
        <v>2023</v>
      </c>
      <c r="S16" s="6">
        <v>2024</v>
      </c>
      <c r="T16" s="6">
        <v>2025</v>
      </c>
    </row>
    <row r="17" spans="1:20" ht="15">
      <c r="A17" s="1" t="s">
        <v>214</v>
      </c>
      <c r="B17" s="2">
        <v>30956</v>
      </c>
      <c r="C17" s="2">
        <v>38846</v>
      </c>
      <c r="D17" s="2">
        <v>40149</v>
      </c>
      <c r="E17" s="2">
        <v>41500</v>
      </c>
      <c r="F17" s="2">
        <v>42016</v>
      </c>
      <c r="G17" s="2">
        <v>42441</v>
      </c>
      <c r="H17" s="2">
        <v>42375</v>
      </c>
      <c r="I17" s="2">
        <v>42694</v>
      </c>
      <c r="J17" s="2">
        <v>43609</v>
      </c>
      <c r="K17" s="2">
        <v>44901</v>
      </c>
      <c r="L17" s="2">
        <v>46047</v>
      </c>
      <c r="M17" s="2">
        <v>46994</v>
      </c>
      <c r="N17" s="2">
        <v>47854</v>
      </c>
      <c r="O17" s="2">
        <v>48623</v>
      </c>
      <c r="P17" s="2">
        <v>49875</v>
      </c>
      <c r="Q17" s="2">
        <v>49924</v>
      </c>
      <c r="R17" s="2">
        <v>50452</v>
      </c>
      <c r="S17" s="2">
        <v>51546</v>
      </c>
      <c r="T17" s="2">
        <v>52385</v>
      </c>
    </row>
    <row r="18" spans="1:20" ht="15">
      <c r="A18" s="1" t="s">
        <v>248</v>
      </c>
      <c r="B18" s="2">
        <v>10361</v>
      </c>
      <c r="C18" s="2">
        <v>13087</v>
      </c>
      <c r="D18" s="2">
        <v>13568</v>
      </c>
      <c r="E18" s="2">
        <v>14256</v>
      </c>
      <c r="F18" s="2">
        <v>14438</v>
      </c>
      <c r="G18" s="2">
        <v>14781</v>
      </c>
      <c r="H18" s="2">
        <v>14879</v>
      </c>
      <c r="I18" s="2">
        <v>15215</v>
      </c>
      <c r="J18" s="2">
        <v>15648</v>
      </c>
      <c r="K18" s="2">
        <v>16224</v>
      </c>
      <c r="L18" s="2">
        <v>16918</v>
      </c>
      <c r="M18" s="2">
        <v>17413</v>
      </c>
      <c r="N18" s="2">
        <v>17766</v>
      </c>
      <c r="O18" s="2">
        <v>18341</v>
      </c>
      <c r="P18" s="2">
        <v>19103</v>
      </c>
      <c r="Q18" s="2">
        <v>19459</v>
      </c>
      <c r="R18" s="2">
        <v>20108</v>
      </c>
      <c r="S18" s="2">
        <v>20792</v>
      </c>
      <c r="T18" s="2">
        <v>21529</v>
      </c>
    </row>
    <row r="19" spans="1:20" ht="15">
      <c r="A19" s="1" t="s">
        <v>215</v>
      </c>
      <c r="B19" s="2">
        <v>12991</v>
      </c>
      <c r="C19" s="2">
        <v>16537</v>
      </c>
      <c r="D19" s="2">
        <v>17444</v>
      </c>
      <c r="E19" s="2">
        <v>18439</v>
      </c>
      <c r="F19" s="2">
        <v>18955</v>
      </c>
      <c r="G19" s="2">
        <v>19494</v>
      </c>
      <c r="H19" s="2">
        <v>19999</v>
      </c>
      <c r="I19" s="2">
        <v>20537</v>
      </c>
      <c r="J19" s="2">
        <v>21197</v>
      </c>
      <c r="K19" s="2">
        <v>21969</v>
      </c>
      <c r="L19" s="2">
        <v>22825</v>
      </c>
      <c r="M19" s="2">
        <v>23396</v>
      </c>
      <c r="N19" s="2">
        <v>23925</v>
      </c>
      <c r="O19" s="2">
        <v>24494</v>
      </c>
      <c r="P19" s="2">
        <v>25072</v>
      </c>
      <c r="Q19" s="2">
        <v>25178</v>
      </c>
      <c r="R19" s="2">
        <v>25845</v>
      </c>
      <c r="S19" s="2">
        <v>26613</v>
      </c>
      <c r="T19" s="2">
        <v>27084</v>
      </c>
    </row>
    <row r="20" spans="1:20" ht="15">
      <c r="A20" s="1" t="s">
        <v>216</v>
      </c>
      <c r="B20" s="2">
        <v>3846</v>
      </c>
      <c r="C20" s="2">
        <v>4888</v>
      </c>
      <c r="D20" s="2">
        <v>4968</v>
      </c>
      <c r="E20" s="2">
        <v>5078</v>
      </c>
      <c r="F20" s="2">
        <v>5187</v>
      </c>
      <c r="G20" s="2">
        <v>5273</v>
      </c>
      <c r="H20" s="2">
        <v>5430</v>
      </c>
      <c r="I20" s="2">
        <v>5611</v>
      </c>
      <c r="J20" s="2">
        <v>5778</v>
      </c>
      <c r="K20" s="2">
        <v>6132</v>
      </c>
      <c r="L20" s="2">
        <v>6362</v>
      </c>
      <c r="M20" s="2">
        <v>6547</v>
      </c>
      <c r="N20" s="2">
        <v>6697</v>
      </c>
      <c r="O20" s="2">
        <v>6773</v>
      </c>
      <c r="P20" s="2">
        <v>7048</v>
      </c>
      <c r="Q20" s="2">
        <v>7102</v>
      </c>
      <c r="R20" s="2">
        <v>7376</v>
      </c>
      <c r="S20" s="2">
        <v>7426</v>
      </c>
      <c r="T20" s="2">
        <v>7519</v>
      </c>
    </row>
    <row r="21" spans="1:20" ht="15">
      <c r="A21" s="1" t="s">
        <v>217</v>
      </c>
      <c r="B21" s="2">
        <v>3000</v>
      </c>
      <c r="C21" s="2">
        <v>4228</v>
      </c>
      <c r="D21" s="2">
        <v>4712</v>
      </c>
      <c r="E21" s="2">
        <v>5006</v>
      </c>
      <c r="F21" s="2">
        <v>5086</v>
      </c>
      <c r="G21" s="2">
        <v>5181</v>
      </c>
      <c r="H21" s="2">
        <v>5388</v>
      </c>
      <c r="I21" s="2">
        <v>5488</v>
      </c>
      <c r="J21" s="2">
        <v>5881</v>
      </c>
      <c r="K21" s="2">
        <v>6165</v>
      </c>
      <c r="L21" s="2">
        <v>6606</v>
      </c>
      <c r="M21" s="2">
        <v>6937</v>
      </c>
      <c r="N21" s="2">
        <v>7334</v>
      </c>
      <c r="O21" s="2">
        <v>7863</v>
      </c>
      <c r="P21" s="2">
        <v>8235</v>
      </c>
      <c r="Q21" s="2">
        <v>8608</v>
      </c>
      <c r="R21" s="2">
        <v>9928</v>
      </c>
      <c r="S21" s="2">
        <v>11702</v>
      </c>
      <c r="T21" s="2">
        <v>12257</v>
      </c>
    </row>
    <row r="22" spans="1:20" ht="15">
      <c r="A22" s="1" t="s">
        <v>218</v>
      </c>
      <c r="B22" s="2">
        <v>1454</v>
      </c>
      <c r="C22" s="2">
        <v>1821</v>
      </c>
      <c r="D22" s="2">
        <v>1887</v>
      </c>
      <c r="E22" s="2">
        <v>1908</v>
      </c>
      <c r="F22" s="2">
        <v>2024</v>
      </c>
      <c r="G22" s="2">
        <v>2009</v>
      </c>
      <c r="H22" s="2">
        <v>2016</v>
      </c>
      <c r="I22" s="2">
        <v>2034</v>
      </c>
      <c r="J22" s="2">
        <v>2042</v>
      </c>
      <c r="K22" s="2">
        <v>2079</v>
      </c>
      <c r="L22" s="2">
        <v>2085</v>
      </c>
      <c r="M22" s="2">
        <v>2115</v>
      </c>
      <c r="N22" s="2">
        <v>2155</v>
      </c>
      <c r="O22" s="2">
        <v>2205</v>
      </c>
      <c r="P22" s="2">
        <v>2350</v>
      </c>
      <c r="Q22" s="2">
        <v>2365</v>
      </c>
      <c r="R22" s="2">
        <v>2469</v>
      </c>
      <c r="S22" s="2">
        <v>2510</v>
      </c>
      <c r="T22" s="2">
        <v>2527</v>
      </c>
    </row>
    <row r="23" spans="1:20" ht="15">
      <c r="A23" s="1" t="s">
        <v>224</v>
      </c>
      <c r="B23" s="2">
        <v>3249</v>
      </c>
      <c r="C23" s="2">
        <v>3880</v>
      </c>
      <c r="D23" s="2">
        <v>4123</v>
      </c>
      <c r="E23" s="2">
        <v>4284</v>
      </c>
      <c r="F23" s="2">
        <v>4289</v>
      </c>
      <c r="G23" s="2">
        <v>4338</v>
      </c>
      <c r="H23" s="2">
        <v>4493</v>
      </c>
      <c r="I23" s="2">
        <v>4539</v>
      </c>
      <c r="J23" s="2">
        <v>4684</v>
      </c>
      <c r="K23" s="2">
        <v>4903</v>
      </c>
      <c r="L23" s="2">
        <v>5111</v>
      </c>
      <c r="M23" s="2">
        <v>5456</v>
      </c>
      <c r="N23" s="2">
        <v>5533</v>
      </c>
      <c r="O23" s="2">
        <v>5721</v>
      </c>
      <c r="P23" s="2">
        <v>5828</v>
      </c>
      <c r="Q23" s="2">
        <v>5708</v>
      </c>
      <c r="R23" s="2">
        <v>5928</v>
      </c>
      <c r="S23" s="2">
        <v>6492</v>
      </c>
      <c r="T23" s="2">
        <v>6717</v>
      </c>
    </row>
    <row r="24" spans="1:20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6" thickBot="1">
      <c r="A26" s="23" t="str">
        <f ca="1">"Asian Roll Ethnicity (Total Response), as at 1 July 2007-"&amp;YEAR(TODAY())</f>
        <v>Asian Roll Ethnicity (Total Response), as at 1 July 2007-2025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</row>
    <row r="27" spans="1:20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5">
      <c r="A28" s="4" t="s">
        <v>210</v>
      </c>
      <c r="B28" s="6">
        <v>2007</v>
      </c>
      <c r="C28" s="6">
        <v>2008</v>
      </c>
      <c r="D28" s="6">
        <v>2009</v>
      </c>
      <c r="E28" s="6">
        <v>2010</v>
      </c>
      <c r="F28" s="6">
        <v>2011</v>
      </c>
      <c r="G28" s="6">
        <v>2012</v>
      </c>
      <c r="H28" s="6">
        <v>2013</v>
      </c>
      <c r="I28" s="6">
        <v>2014</v>
      </c>
      <c r="J28" s="6">
        <v>2015</v>
      </c>
      <c r="K28" s="6">
        <v>2016</v>
      </c>
      <c r="L28" s="6">
        <v>2017</v>
      </c>
      <c r="M28" s="6">
        <v>2018</v>
      </c>
      <c r="N28" s="6">
        <v>2019</v>
      </c>
      <c r="O28" s="6">
        <v>2020</v>
      </c>
      <c r="P28" s="6">
        <v>2021</v>
      </c>
      <c r="Q28" s="6">
        <v>2022</v>
      </c>
      <c r="R28" s="6">
        <v>2023</v>
      </c>
      <c r="S28" s="6">
        <v>2024</v>
      </c>
      <c r="T28" s="6">
        <v>2025</v>
      </c>
    </row>
    <row r="29" spans="1:20" ht="15">
      <c r="A29" s="1" t="s">
        <v>225</v>
      </c>
      <c r="B29" s="2">
        <v>7857</v>
      </c>
      <c r="C29" s="2">
        <v>10812</v>
      </c>
      <c r="D29" s="2">
        <v>12638</v>
      </c>
      <c r="E29" s="2">
        <v>13915</v>
      </c>
      <c r="F29" s="2">
        <v>14932</v>
      </c>
      <c r="G29" s="2">
        <v>15712</v>
      </c>
      <c r="H29" s="2">
        <v>16542</v>
      </c>
      <c r="I29" s="2">
        <v>17323</v>
      </c>
      <c r="J29" s="2">
        <v>18411</v>
      </c>
      <c r="K29" s="2">
        <v>19877</v>
      </c>
      <c r="L29" s="2">
        <v>21526</v>
      </c>
      <c r="M29" s="2">
        <v>23265</v>
      </c>
      <c r="N29" s="2">
        <v>25056</v>
      </c>
      <c r="O29" s="2">
        <v>26871</v>
      </c>
      <c r="P29" s="2">
        <v>27668</v>
      </c>
      <c r="Q29" s="2">
        <v>28447</v>
      </c>
      <c r="R29" s="2">
        <v>34105</v>
      </c>
      <c r="S29" s="2">
        <v>41950</v>
      </c>
      <c r="T29" s="2">
        <v>45200</v>
      </c>
    </row>
    <row r="30" spans="1:20" ht="15">
      <c r="A30" s="1" t="s">
        <v>219</v>
      </c>
      <c r="B30" s="2">
        <v>17904</v>
      </c>
      <c r="C30" s="2">
        <v>21620</v>
      </c>
      <c r="D30" s="2">
        <v>23457</v>
      </c>
      <c r="E30" s="2">
        <v>24629</v>
      </c>
      <c r="F30" s="2">
        <v>24846</v>
      </c>
      <c r="G30" s="2">
        <v>25216</v>
      </c>
      <c r="H30" s="2">
        <v>25562</v>
      </c>
      <c r="I30" s="2">
        <v>26372</v>
      </c>
      <c r="J30" s="2">
        <v>27432</v>
      </c>
      <c r="K30" s="2">
        <v>28906</v>
      </c>
      <c r="L30" s="2">
        <v>30551</v>
      </c>
      <c r="M30" s="2">
        <v>32595</v>
      </c>
      <c r="N30" s="2">
        <v>34572</v>
      </c>
      <c r="O30" s="2">
        <v>36878</v>
      </c>
      <c r="P30" s="2">
        <v>39066</v>
      </c>
      <c r="Q30" s="2">
        <v>41153</v>
      </c>
      <c r="R30" s="2">
        <v>45544</v>
      </c>
      <c r="S30" s="2">
        <v>53237</v>
      </c>
      <c r="T30" s="2">
        <v>58032</v>
      </c>
    </row>
    <row r="31" spans="1:20" ht="15">
      <c r="A31" s="1" t="s">
        <v>220</v>
      </c>
      <c r="B31" s="2">
        <v>16749</v>
      </c>
      <c r="C31" s="2">
        <v>18902</v>
      </c>
      <c r="D31" s="2">
        <v>19343</v>
      </c>
      <c r="E31" s="2">
        <v>20173</v>
      </c>
      <c r="F31" s="2">
        <v>20409</v>
      </c>
      <c r="G31" s="2">
        <v>21006</v>
      </c>
      <c r="H31" s="2">
        <v>22067</v>
      </c>
      <c r="I31" s="2">
        <v>23162</v>
      </c>
      <c r="J31" s="2">
        <v>24660</v>
      </c>
      <c r="K31" s="2">
        <v>26853</v>
      </c>
      <c r="L31" s="2">
        <v>29746</v>
      </c>
      <c r="M31" s="2">
        <v>32802</v>
      </c>
      <c r="N31" s="2">
        <v>35467</v>
      </c>
      <c r="O31" s="2">
        <v>38554</v>
      </c>
      <c r="P31" s="2">
        <v>40442</v>
      </c>
      <c r="Q31" s="2">
        <v>42457</v>
      </c>
      <c r="R31" s="2">
        <v>45714</v>
      </c>
      <c r="S31" s="2">
        <v>49593</v>
      </c>
      <c r="T31" s="2">
        <v>51795</v>
      </c>
    </row>
    <row r="32" spans="1:20" ht="15">
      <c r="A32" s="1" t="s">
        <v>221</v>
      </c>
      <c r="B32" s="2">
        <v>12453</v>
      </c>
      <c r="C32" s="2">
        <v>14753</v>
      </c>
      <c r="D32" s="2">
        <v>15553</v>
      </c>
      <c r="E32" s="2">
        <v>16050</v>
      </c>
      <c r="F32" s="2">
        <v>16085</v>
      </c>
      <c r="G32" s="2">
        <v>16171</v>
      </c>
      <c r="H32" s="2">
        <v>16286</v>
      </c>
      <c r="I32" s="2">
        <v>16684</v>
      </c>
      <c r="J32" s="2">
        <v>17222</v>
      </c>
      <c r="K32" s="2">
        <v>18179</v>
      </c>
      <c r="L32" s="2">
        <v>19219</v>
      </c>
      <c r="M32" s="2">
        <v>20425</v>
      </c>
      <c r="N32" s="2">
        <v>21411</v>
      </c>
      <c r="O32" s="2">
        <v>22548</v>
      </c>
      <c r="P32" s="2">
        <v>23389</v>
      </c>
      <c r="Q32" s="2">
        <v>24104</v>
      </c>
      <c r="R32" s="2">
        <v>26456</v>
      </c>
      <c r="S32" s="2">
        <v>29401</v>
      </c>
      <c r="T32" s="2">
        <v>31857</v>
      </c>
    </row>
  </sheetData>
  <mergeCells count="4">
    <mergeCell ref="A1:T1"/>
    <mergeCell ref="A11:T11"/>
    <mergeCell ref="A14:T14"/>
    <mergeCell ref="A26:T26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E26A4-5FC0-4895-8EAF-40A2FC16E2FA}">
  <dimension ref="A1:AE13"/>
  <sheetViews>
    <sheetView topLeftCell="J1" workbookViewId="0">
      <selection sqref="A1:T1"/>
    </sheetView>
  </sheetViews>
  <sheetFormatPr baseColWidth="10" defaultColWidth="9" defaultRowHeight="13"/>
  <cols>
    <col min="1" max="1" width="29.796875" customWidth="1"/>
  </cols>
  <sheetData>
    <row r="1" spans="1:31" ht="16" thickBot="1">
      <c r="A1" s="20" t="str">
        <f ca="1">"Student Roll by Student Gender, as at 1 July 1996-"&amp;YEAR(TODAY())</f>
        <v>Student Roll by Student Gender, as at 1 July 1996-2025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3" spans="1:31" ht="14.25" customHeight="1">
      <c r="A3" s="4" t="s">
        <v>207</v>
      </c>
      <c r="B3" s="6">
        <v>1996</v>
      </c>
      <c r="C3" s="6">
        <v>1997</v>
      </c>
      <c r="D3" s="6">
        <v>1998</v>
      </c>
      <c r="E3" s="6">
        <v>1999</v>
      </c>
      <c r="F3" s="6">
        <v>2000</v>
      </c>
      <c r="G3" s="6">
        <v>2001</v>
      </c>
      <c r="H3" s="6">
        <v>2002</v>
      </c>
      <c r="I3" s="6">
        <v>2003</v>
      </c>
      <c r="J3" s="6">
        <v>2004</v>
      </c>
      <c r="K3" s="6">
        <v>2005</v>
      </c>
      <c r="L3" s="6">
        <v>2006</v>
      </c>
      <c r="M3" s="6">
        <v>2007</v>
      </c>
      <c r="N3" s="6">
        <v>2008</v>
      </c>
      <c r="O3" s="6">
        <v>2009</v>
      </c>
      <c r="P3" s="6">
        <v>2010</v>
      </c>
      <c r="Q3" s="6">
        <v>2011</v>
      </c>
      <c r="R3" s="6">
        <v>2012</v>
      </c>
      <c r="S3" s="6">
        <v>2013</v>
      </c>
      <c r="T3" s="6">
        <v>2014</v>
      </c>
      <c r="U3" s="6">
        <v>2015</v>
      </c>
      <c r="V3" s="6">
        <v>2016</v>
      </c>
      <c r="W3" s="6">
        <v>2017</v>
      </c>
      <c r="X3" s="6">
        <v>2018</v>
      </c>
      <c r="Y3" s="6">
        <v>2019</v>
      </c>
      <c r="Z3" s="6">
        <v>2020</v>
      </c>
      <c r="AA3" s="6">
        <v>2021</v>
      </c>
      <c r="AB3" s="6">
        <v>2022</v>
      </c>
      <c r="AC3" s="6">
        <v>2023</v>
      </c>
      <c r="AD3" s="6">
        <v>2024</v>
      </c>
      <c r="AE3" s="6">
        <v>2025</v>
      </c>
    </row>
    <row r="4" spans="1:31" ht="15">
      <c r="A4" s="1" t="s">
        <v>208</v>
      </c>
      <c r="B4" s="2">
        <v>353998</v>
      </c>
      <c r="C4" s="2">
        <v>362158</v>
      </c>
      <c r="D4" s="2">
        <v>368675</v>
      </c>
      <c r="E4" s="2">
        <v>370456</v>
      </c>
      <c r="F4" s="2">
        <v>371346</v>
      </c>
      <c r="G4" s="2">
        <v>373488</v>
      </c>
      <c r="H4" s="2">
        <v>380178</v>
      </c>
      <c r="I4" s="2">
        <v>387947</v>
      </c>
      <c r="J4" s="2">
        <v>389794</v>
      </c>
      <c r="K4" s="2">
        <v>388924</v>
      </c>
      <c r="L4" s="2">
        <v>387905</v>
      </c>
      <c r="M4" s="2">
        <v>387457</v>
      </c>
      <c r="N4" s="2">
        <v>386525</v>
      </c>
      <c r="O4" s="2">
        <v>387741</v>
      </c>
      <c r="P4" s="2">
        <v>389393</v>
      </c>
      <c r="Q4" s="2">
        <v>388021</v>
      </c>
      <c r="R4" s="2">
        <v>386791</v>
      </c>
      <c r="S4" s="2">
        <v>388201</v>
      </c>
      <c r="T4" s="2">
        <v>391104</v>
      </c>
      <c r="U4" s="2">
        <v>396238</v>
      </c>
      <c r="V4" s="2">
        <v>401563</v>
      </c>
      <c r="W4" s="2">
        <v>408037</v>
      </c>
      <c r="X4" s="2">
        <v>411777</v>
      </c>
      <c r="Y4" s="2">
        <v>416119</v>
      </c>
      <c r="Z4" s="2">
        <v>421269</v>
      </c>
      <c r="AA4" s="2">
        <v>421712</v>
      </c>
      <c r="AB4" s="2">
        <v>415614</v>
      </c>
      <c r="AC4" s="2">
        <v>423752</v>
      </c>
      <c r="AD4" s="2">
        <v>434047</v>
      </c>
      <c r="AE4" s="2">
        <v>436534</v>
      </c>
    </row>
    <row r="5" spans="1:31" ht="15">
      <c r="A5" s="1" t="s">
        <v>209</v>
      </c>
      <c r="B5" s="2">
        <v>342337</v>
      </c>
      <c r="C5" s="2">
        <v>349690</v>
      </c>
      <c r="D5" s="2">
        <v>355904</v>
      </c>
      <c r="E5" s="2">
        <v>356842</v>
      </c>
      <c r="F5" s="2">
        <v>358343</v>
      </c>
      <c r="G5" s="2">
        <v>360319</v>
      </c>
      <c r="H5" s="2">
        <v>367732</v>
      </c>
      <c r="I5" s="2">
        <v>373762</v>
      </c>
      <c r="J5" s="2">
        <v>374860</v>
      </c>
      <c r="K5" s="2">
        <v>373866</v>
      </c>
      <c r="L5" s="2">
        <v>372840</v>
      </c>
      <c r="M5" s="2">
        <v>372421</v>
      </c>
      <c r="N5" s="2">
        <v>371569</v>
      </c>
      <c r="O5" s="2">
        <v>373118</v>
      </c>
      <c r="P5" s="2">
        <v>375005</v>
      </c>
      <c r="Q5" s="2">
        <v>374661</v>
      </c>
      <c r="R5" s="2">
        <v>373169</v>
      </c>
      <c r="S5" s="2">
        <v>374199</v>
      </c>
      <c r="T5" s="2">
        <v>376159</v>
      </c>
      <c r="U5" s="2">
        <v>380577</v>
      </c>
      <c r="V5" s="2">
        <v>386397</v>
      </c>
      <c r="W5" s="2">
        <v>392297</v>
      </c>
      <c r="X5" s="2">
        <v>396662</v>
      </c>
      <c r="Y5" s="2">
        <v>400513</v>
      </c>
      <c r="Z5" s="2">
        <v>405078</v>
      </c>
      <c r="AA5" s="2">
        <v>404860</v>
      </c>
      <c r="AB5" s="2">
        <v>399537</v>
      </c>
      <c r="AC5" s="2">
        <v>406423</v>
      </c>
      <c r="AD5" s="2">
        <v>416062</v>
      </c>
      <c r="AE5" s="2">
        <v>419089</v>
      </c>
    </row>
    <row r="6" spans="1:31" ht="15">
      <c r="A6" s="1" t="s">
        <v>280</v>
      </c>
      <c r="B6" s="2" t="s">
        <v>33</v>
      </c>
      <c r="C6" s="2" t="s">
        <v>33</v>
      </c>
      <c r="D6" s="2" t="s">
        <v>33</v>
      </c>
      <c r="E6" s="2" t="s">
        <v>33</v>
      </c>
      <c r="F6" s="2" t="s">
        <v>33</v>
      </c>
      <c r="G6" s="2" t="s">
        <v>33</v>
      </c>
      <c r="H6" s="2" t="s">
        <v>33</v>
      </c>
      <c r="I6" s="2" t="s">
        <v>33</v>
      </c>
      <c r="J6" s="2" t="s">
        <v>33</v>
      </c>
      <c r="K6" s="2" t="s">
        <v>33</v>
      </c>
      <c r="L6" s="2" t="s">
        <v>33</v>
      </c>
      <c r="M6" s="2" t="s">
        <v>33</v>
      </c>
      <c r="N6" s="2" t="s">
        <v>33</v>
      </c>
      <c r="O6" s="2" t="s">
        <v>33</v>
      </c>
      <c r="P6" s="2" t="s">
        <v>33</v>
      </c>
      <c r="Q6" s="2" t="s">
        <v>33</v>
      </c>
      <c r="R6" s="2" t="s">
        <v>33</v>
      </c>
      <c r="S6" s="2" t="s">
        <v>33</v>
      </c>
      <c r="T6" s="2" t="s">
        <v>33</v>
      </c>
      <c r="U6" s="2" t="s">
        <v>33</v>
      </c>
      <c r="V6" s="2" t="s">
        <v>33</v>
      </c>
      <c r="W6" s="2" t="s">
        <v>33</v>
      </c>
      <c r="X6" s="2" t="s">
        <v>33</v>
      </c>
      <c r="Y6" s="2" t="s">
        <v>33</v>
      </c>
      <c r="Z6" s="2" t="s">
        <v>33</v>
      </c>
      <c r="AA6" s="2" t="s">
        <v>33</v>
      </c>
      <c r="AB6" s="2" t="s">
        <v>33</v>
      </c>
      <c r="AC6" s="2">
        <v>863</v>
      </c>
      <c r="AD6" s="2">
        <v>890</v>
      </c>
      <c r="AE6" s="2">
        <v>789</v>
      </c>
    </row>
    <row r="7" spans="1:31" ht="15">
      <c r="A7" s="1" t="s">
        <v>11</v>
      </c>
      <c r="B7" s="2">
        <v>696335</v>
      </c>
      <c r="C7" s="2">
        <v>711848</v>
      </c>
      <c r="D7" s="2">
        <v>724579</v>
      </c>
      <c r="E7" s="2">
        <v>727298</v>
      </c>
      <c r="F7" s="2">
        <v>729689</v>
      </c>
      <c r="G7" s="2">
        <v>733807</v>
      </c>
      <c r="H7" s="2">
        <v>747910</v>
      </c>
      <c r="I7" s="2">
        <v>761709</v>
      </c>
      <c r="J7" s="2">
        <v>764654</v>
      </c>
      <c r="K7" s="2">
        <v>762790</v>
      </c>
      <c r="L7" s="2">
        <v>760745</v>
      </c>
      <c r="M7" s="2">
        <v>759878</v>
      </c>
      <c r="N7" s="2">
        <v>758094</v>
      </c>
      <c r="O7" s="2">
        <v>760859</v>
      </c>
      <c r="P7" s="2">
        <v>764398</v>
      </c>
      <c r="Q7" s="2">
        <v>762682</v>
      </c>
      <c r="R7" s="2">
        <v>759960</v>
      </c>
      <c r="S7" s="2">
        <v>762400</v>
      </c>
      <c r="T7" s="2">
        <v>767263</v>
      </c>
      <c r="U7" s="2">
        <v>776815</v>
      </c>
      <c r="V7" s="2">
        <v>787960</v>
      </c>
      <c r="W7" s="2">
        <v>800334</v>
      </c>
      <c r="X7" s="2">
        <v>808439</v>
      </c>
      <c r="Y7" s="2">
        <v>816632</v>
      </c>
      <c r="Z7" s="2">
        <v>826347</v>
      </c>
      <c r="AA7" s="2">
        <v>826572</v>
      </c>
      <c r="AB7" s="2">
        <v>815151</v>
      </c>
      <c r="AC7" s="2">
        <v>831038</v>
      </c>
      <c r="AD7" s="2">
        <v>850999</v>
      </c>
      <c r="AE7" s="2">
        <v>856412</v>
      </c>
    </row>
    <row r="9" spans="1:31">
      <c r="A9" s="7" t="s">
        <v>234</v>
      </c>
    </row>
    <row r="10" spans="1:31">
      <c r="A10" s="7" t="s">
        <v>235</v>
      </c>
    </row>
    <row r="11" spans="1:31">
      <c r="A11" s="8" t="s">
        <v>236</v>
      </c>
    </row>
    <row r="12" spans="1:31">
      <c r="A12" s="8" t="s">
        <v>237</v>
      </c>
    </row>
    <row r="13" spans="1:31">
      <c r="A13" s="8" t="s">
        <v>238</v>
      </c>
    </row>
  </sheetData>
  <mergeCells count="1">
    <mergeCell ref="A1:T1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29124-2574-4F18-9592-22CFFBA43678}">
  <dimension ref="A1:AE12"/>
  <sheetViews>
    <sheetView topLeftCell="L1" workbookViewId="0">
      <selection sqref="A1:T1"/>
    </sheetView>
  </sheetViews>
  <sheetFormatPr baseColWidth="10" defaultColWidth="9" defaultRowHeight="13"/>
  <cols>
    <col min="1" max="1" width="39.19921875" customWidth="1"/>
  </cols>
  <sheetData>
    <row r="1" spans="1:31" ht="16" thickBot="1">
      <c r="A1" s="20" t="str">
        <f ca="1">"Student Roll by Student Type, as at 1 July 1996-"&amp;YEAR(TODAY())</f>
        <v>Student Roll by Student Type, as at 1 July 1996-2025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3" spans="1:31" ht="15">
      <c r="A3" s="4" t="s">
        <v>28</v>
      </c>
      <c r="B3" s="6">
        <v>1996</v>
      </c>
      <c r="C3" s="6">
        <v>1997</v>
      </c>
      <c r="D3" s="6">
        <v>1998</v>
      </c>
      <c r="E3" s="6">
        <v>1999</v>
      </c>
      <c r="F3" s="6">
        <v>2000</v>
      </c>
      <c r="G3" s="6">
        <v>2001</v>
      </c>
      <c r="H3" s="6">
        <v>2002</v>
      </c>
      <c r="I3" s="6">
        <v>2003</v>
      </c>
      <c r="J3" s="6">
        <v>2004</v>
      </c>
      <c r="K3" s="6">
        <v>2005</v>
      </c>
      <c r="L3" s="6">
        <v>2006</v>
      </c>
      <c r="M3" s="6">
        <v>2007</v>
      </c>
      <c r="N3" s="6">
        <v>2008</v>
      </c>
      <c r="O3" s="6">
        <v>2009</v>
      </c>
      <c r="P3" s="6">
        <v>2010</v>
      </c>
      <c r="Q3" s="6">
        <v>2011</v>
      </c>
      <c r="R3" s="6">
        <v>2012</v>
      </c>
      <c r="S3" s="6">
        <v>2013</v>
      </c>
      <c r="T3" s="6">
        <v>2014</v>
      </c>
      <c r="U3" s="6">
        <v>2015</v>
      </c>
      <c r="V3" s="6">
        <v>2016</v>
      </c>
      <c r="W3" s="6">
        <v>2017</v>
      </c>
      <c r="X3" s="6">
        <v>2018</v>
      </c>
      <c r="Y3" s="6">
        <v>2019</v>
      </c>
      <c r="Z3" s="6">
        <v>2020</v>
      </c>
      <c r="AA3" s="6">
        <v>2021</v>
      </c>
      <c r="AB3" s="6">
        <v>2022</v>
      </c>
      <c r="AC3" s="6">
        <v>2023</v>
      </c>
      <c r="AD3" s="6">
        <v>2024</v>
      </c>
      <c r="AE3" s="6">
        <v>2025</v>
      </c>
    </row>
    <row r="4" spans="1:31" ht="15">
      <c r="A4" s="1" t="s">
        <v>29</v>
      </c>
      <c r="B4" s="2">
        <v>681499</v>
      </c>
      <c r="C4" s="2">
        <v>696517</v>
      </c>
      <c r="D4" s="2">
        <v>709107</v>
      </c>
      <c r="E4" s="2">
        <v>712462</v>
      </c>
      <c r="F4" s="2">
        <v>712633</v>
      </c>
      <c r="G4" s="2">
        <v>712620</v>
      </c>
      <c r="H4" s="2">
        <v>721751</v>
      </c>
      <c r="I4" s="2">
        <v>734932</v>
      </c>
      <c r="J4" s="2">
        <v>740884</v>
      </c>
      <c r="K4" s="2">
        <v>743786</v>
      </c>
      <c r="L4" s="2">
        <v>744853</v>
      </c>
      <c r="M4" s="2">
        <v>743305</v>
      </c>
      <c r="N4" s="2">
        <v>741477</v>
      </c>
      <c r="O4" s="2">
        <v>744274</v>
      </c>
      <c r="P4" s="2">
        <v>746036</v>
      </c>
      <c r="Q4" s="2">
        <v>743723</v>
      </c>
      <c r="R4" s="2">
        <v>741650</v>
      </c>
      <c r="S4" s="2">
        <v>741790</v>
      </c>
      <c r="T4" s="2">
        <v>746845</v>
      </c>
      <c r="U4" s="2">
        <v>755277</v>
      </c>
      <c r="V4" s="2">
        <v>764720</v>
      </c>
      <c r="W4" s="2">
        <v>775115</v>
      </c>
      <c r="X4" s="2">
        <v>783164</v>
      </c>
      <c r="Y4" s="2">
        <v>791311</v>
      </c>
      <c r="Z4" s="2">
        <v>801169</v>
      </c>
      <c r="AA4" s="2">
        <v>805731</v>
      </c>
      <c r="AB4" s="2">
        <v>797357</v>
      </c>
      <c r="AC4" s="2">
        <v>808992</v>
      </c>
      <c r="AD4" s="2">
        <v>826238</v>
      </c>
      <c r="AE4" s="2">
        <v>829817</v>
      </c>
    </row>
    <row r="5" spans="1:31" ht="15">
      <c r="A5" s="1" t="s">
        <v>30</v>
      </c>
      <c r="B5" s="2">
        <v>1116</v>
      </c>
      <c r="C5" s="2">
        <v>1155</v>
      </c>
      <c r="D5" s="2">
        <v>1260</v>
      </c>
      <c r="E5" s="2">
        <v>1222</v>
      </c>
      <c r="F5" s="2">
        <v>1564</v>
      </c>
      <c r="G5" s="2">
        <v>1636</v>
      </c>
      <c r="H5" s="2">
        <v>1709</v>
      </c>
      <c r="I5" s="2">
        <v>1569</v>
      </c>
      <c r="J5" s="2">
        <v>1437</v>
      </c>
      <c r="K5" s="2">
        <v>1458</v>
      </c>
      <c r="L5" s="2">
        <v>1324</v>
      </c>
      <c r="M5" s="2">
        <v>306</v>
      </c>
      <c r="N5" s="2">
        <v>365</v>
      </c>
      <c r="O5" s="2">
        <v>441</v>
      </c>
      <c r="P5" s="2">
        <v>438</v>
      </c>
      <c r="Q5" s="2">
        <v>499</v>
      </c>
      <c r="R5" s="2">
        <v>894</v>
      </c>
      <c r="S5" s="2">
        <v>2619</v>
      </c>
      <c r="T5" s="2">
        <v>1726</v>
      </c>
      <c r="U5" s="2">
        <v>2250</v>
      </c>
      <c r="V5" s="2">
        <v>2267</v>
      </c>
      <c r="W5" s="2">
        <v>2584</v>
      </c>
      <c r="X5" s="2">
        <v>2585</v>
      </c>
      <c r="Y5" s="2">
        <v>1954</v>
      </c>
      <c r="Z5" s="2">
        <v>2268</v>
      </c>
      <c r="AA5" s="2">
        <v>1743</v>
      </c>
      <c r="AB5" s="2">
        <v>1659</v>
      </c>
      <c r="AC5" s="2">
        <v>2018</v>
      </c>
      <c r="AD5" s="2">
        <v>2424</v>
      </c>
      <c r="AE5" s="2">
        <v>2812</v>
      </c>
    </row>
    <row r="6" spans="1:31" ht="15">
      <c r="A6" s="1" t="s">
        <v>31</v>
      </c>
      <c r="B6" s="2">
        <v>1198</v>
      </c>
      <c r="C6" s="2">
        <v>1204</v>
      </c>
      <c r="D6" s="2">
        <v>1179</v>
      </c>
      <c r="E6" s="2">
        <v>1058</v>
      </c>
      <c r="F6" s="2">
        <v>1111</v>
      </c>
      <c r="G6" s="2">
        <v>1145</v>
      </c>
      <c r="H6" s="2">
        <v>1222</v>
      </c>
      <c r="I6" s="2">
        <v>1174</v>
      </c>
      <c r="J6" s="2">
        <v>1118</v>
      </c>
      <c r="K6" s="2">
        <v>950</v>
      </c>
      <c r="L6" s="2">
        <v>793</v>
      </c>
      <c r="M6" s="2">
        <v>738</v>
      </c>
      <c r="N6" s="2">
        <v>761</v>
      </c>
      <c r="O6" s="2">
        <v>759</v>
      </c>
      <c r="P6" s="2">
        <v>797</v>
      </c>
      <c r="Q6" s="2">
        <v>702</v>
      </c>
      <c r="R6" s="2">
        <v>1278</v>
      </c>
      <c r="S6" s="2">
        <v>768</v>
      </c>
      <c r="T6" s="2">
        <v>777</v>
      </c>
      <c r="U6" s="2">
        <v>690</v>
      </c>
      <c r="V6" s="2">
        <v>693</v>
      </c>
      <c r="W6" s="2">
        <v>740</v>
      </c>
      <c r="X6" s="2">
        <v>745</v>
      </c>
      <c r="Y6" s="2">
        <v>741</v>
      </c>
      <c r="Z6" s="2">
        <v>771</v>
      </c>
      <c r="AA6" s="2">
        <v>791</v>
      </c>
      <c r="AB6" s="2">
        <v>709</v>
      </c>
      <c r="AC6" s="2">
        <v>764</v>
      </c>
      <c r="AD6" s="2">
        <v>838</v>
      </c>
      <c r="AE6" s="2">
        <v>883</v>
      </c>
    </row>
    <row r="7" spans="1:31" ht="15">
      <c r="A7" s="1" t="s">
        <v>32</v>
      </c>
      <c r="B7" s="2">
        <v>7442</v>
      </c>
      <c r="C7" s="2">
        <v>7157</v>
      </c>
      <c r="D7" s="2">
        <v>7957</v>
      </c>
      <c r="E7" s="2">
        <v>7183</v>
      </c>
      <c r="F7" s="2">
        <v>6477</v>
      </c>
      <c r="G7" s="2">
        <v>6786</v>
      </c>
      <c r="H7" s="2">
        <v>6829</v>
      </c>
      <c r="I7" s="2">
        <v>5399</v>
      </c>
      <c r="J7" s="2">
        <v>5467</v>
      </c>
      <c r="K7" s="2">
        <v>4000</v>
      </c>
      <c r="L7" s="2">
        <v>2880</v>
      </c>
      <c r="M7" s="2">
        <v>3933</v>
      </c>
      <c r="N7" s="2">
        <v>4118</v>
      </c>
      <c r="O7" s="2">
        <v>4422</v>
      </c>
      <c r="P7" s="2">
        <v>6028</v>
      </c>
      <c r="Q7" s="2">
        <v>6390</v>
      </c>
      <c r="R7" s="2">
        <v>5732</v>
      </c>
      <c r="S7" s="2">
        <v>3362</v>
      </c>
      <c r="T7" s="2">
        <v>3064</v>
      </c>
      <c r="U7" s="2">
        <v>2615</v>
      </c>
      <c r="V7" s="2">
        <v>2396</v>
      </c>
      <c r="W7" s="2">
        <v>2611</v>
      </c>
      <c r="X7" s="2">
        <v>2379</v>
      </c>
      <c r="Y7" s="2">
        <v>2246</v>
      </c>
      <c r="Z7" s="2">
        <v>2410</v>
      </c>
      <c r="AA7" s="2">
        <v>2332</v>
      </c>
      <c r="AB7" s="2">
        <v>1975</v>
      </c>
      <c r="AC7" s="2">
        <v>2107</v>
      </c>
      <c r="AD7" s="2">
        <v>2077</v>
      </c>
      <c r="AE7" s="2">
        <v>2378</v>
      </c>
    </row>
    <row r="8" spans="1:31" ht="15">
      <c r="A8" s="1" t="s">
        <v>239</v>
      </c>
      <c r="B8" s="2" t="s">
        <v>33</v>
      </c>
      <c r="C8" s="2" t="s">
        <v>33</v>
      </c>
      <c r="D8" s="2" t="s">
        <v>33</v>
      </c>
      <c r="E8" s="2" t="s">
        <v>33</v>
      </c>
      <c r="F8" s="2">
        <v>442</v>
      </c>
      <c r="G8" s="2">
        <v>819</v>
      </c>
      <c r="H8" s="2">
        <v>973</v>
      </c>
      <c r="I8" s="2">
        <v>1061</v>
      </c>
      <c r="J8" s="2">
        <v>1205</v>
      </c>
      <c r="K8" s="2">
        <v>1227</v>
      </c>
      <c r="L8" s="2">
        <v>1178</v>
      </c>
      <c r="M8" s="2">
        <v>1318</v>
      </c>
      <c r="N8" s="2">
        <v>1471</v>
      </c>
      <c r="O8" s="2">
        <v>1434</v>
      </c>
      <c r="P8" s="2">
        <v>1438</v>
      </c>
      <c r="Q8" s="2">
        <v>1500</v>
      </c>
      <c r="R8" s="2">
        <v>1470</v>
      </c>
      <c r="S8" s="2">
        <v>1356</v>
      </c>
      <c r="T8" s="2">
        <v>1368</v>
      </c>
      <c r="U8" s="2">
        <v>1249</v>
      </c>
      <c r="V8" s="2">
        <v>1285</v>
      </c>
      <c r="W8" s="2">
        <v>1326</v>
      </c>
      <c r="X8" s="2">
        <v>1463</v>
      </c>
      <c r="Y8" s="2">
        <v>1404</v>
      </c>
      <c r="Z8" s="2">
        <v>1249</v>
      </c>
      <c r="AA8" s="2">
        <v>1340</v>
      </c>
      <c r="AB8" s="2">
        <v>1229</v>
      </c>
      <c r="AC8" s="2">
        <v>1342</v>
      </c>
      <c r="AD8" s="2">
        <v>1397</v>
      </c>
      <c r="AE8" s="2">
        <v>1377</v>
      </c>
    </row>
    <row r="9" spans="1:31" ht="15">
      <c r="A9" s="1" t="s">
        <v>34</v>
      </c>
      <c r="B9" s="2">
        <v>308</v>
      </c>
      <c r="C9" s="2">
        <v>347</v>
      </c>
      <c r="D9" s="2">
        <v>347</v>
      </c>
      <c r="E9" s="2">
        <v>329</v>
      </c>
      <c r="F9" s="2">
        <v>271</v>
      </c>
      <c r="G9" s="2">
        <v>246</v>
      </c>
      <c r="H9" s="2">
        <v>181</v>
      </c>
      <c r="I9" s="2">
        <v>126</v>
      </c>
      <c r="J9" s="2">
        <v>66</v>
      </c>
      <c r="K9" s="2">
        <v>70</v>
      </c>
      <c r="L9" s="2">
        <v>72</v>
      </c>
      <c r="M9" s="2">
        <v>74</v>
      </c>
      <c r="N9" s="2">
        <v>87</v>
      </c>
      <c r="O9" s="2" t="s">
        <v>33</v>
      </c>
      <c r="P9" s="2" t="s">
        <v>33</v>
      </c>
      <c r="Q9" s="2" t="s">
        <v>33</v>
      </c>
      <c r="R9" s="2" t="s">
        <v>33</v>
      </c>
      <c r="S9" s="2" t="s">
        <v>33</v>
      </c>
      <c r="T9" s="2" t="s">
        <v>33</v>
      </c>
      <c r="U9" s="2" t="s">
        <v>33</v>
      </c>
      <c r="V9" s="2" t="s">
        <v>33</v>
      </c>
      <c r="W9" s="2" t="s">
        <v>33</v>
      </c>
      <c r="X9" s="2" t="s">
        <v>33</v>
      </c>
      <c r="Y9" s="2" t="s">
        <v>33</v>
      </c>
      <c r="Z9" s="2" t="s">
        <v>33</v>
      </c>
      <c r="AA9" s="2" t="s">
        <v>33</v>
      </c>
      <c r="AB9" s="2" t="s">
        <v>33</v>
      </c>
      <c r="AC9" s="2" t="s">
        <v>33</v>
      </c>
      <c r="AD9" s="2" t="s">
        <v>33</v>
      </c>
      <c r="AE9" s="2"/>
    </row>
    <row r="10" spans="1:31" ht="15">
      <c r="A10" s="1" t="s">
        <v>241</v>
      </c>
      <c r="B10" s="2">
        <v>4772</v>
      </c>
      <c r="C10" s="2">
        <v>5468</v>
      </c>
      <c r="D10" s="2">
        <v>4729</v>
      </c>
      <c r="E10" s="2">
        <v>5044</v>
      </c>
      <c r="F10" s="2">
        <v>7191</v>
      </c>
      <c r="G10" s="2">
        <v>10555</v>
      </c>
      <c r="H10" s="2">
        <v>15245</v>
      </c>
      <c r="I10" s="2">
        <v>17448</v>
      </c>
      <c r="J10" s="2">
        <v>14477</v>
      </c>
      <c r="K10" s="2">
        <v>11299</v>
      </c>
      <c r="L10" s="2">
        <v>9645</v>
      </c>
      <c r="M10" s="2">
        <v>10204</v>
      </c>
      <c r="N10" s="2">
        <v>9815</v>
      </c>
      <c r="O10" s="2">
        <v>9529</v>
      </c>
      <c r="P10" s="2">
        <v>9661</v>
      </c>
      <c r="Q10" s="2">
        <v>9868</v>
      </c>
      <c r="R10" s="2">
        <v>8936</v>
      </c>
      <c r="S10" s="2">
        <v>9290</v>
      </c>
      <c r="T10" s="2">
        <v>9435</v>
      </c>
      <c r="U10" s="2">
        <v>9964</v>
      </c>
      <c r="V10" s="2">
        <v>11012</v>
      </c>
      <c r="W10" s="2">
        <v>12134</v>
      </c>
      <c r="X10" s="2">
        <v>12398</v>
      </c>
      <c r="Y10" s="2">
        <v>12420</v>
      </c>
      <c r="Z10" s="2">
        <v>10406</v>
      </c>
      <c r="AA10" s="2">
        <v>5595</v>
      </c>
      <c r="AB10" s="2">
        <v>3131</v>
      </c>
      <c r="AC10" s="2">
        <v>6228</v>
      </c>
      <c r="AD10" s="2">
        <v>8156</v>
      </c>
      <c r="AE10" s="2">
        <v>9325</v>
      </c>
    </row>
    <row r="11" spans="1:31" ht="15">
      <c r="A11" s="1" t="s">
        <v>240</v>
      </c>
      <c r="B11" s="2" t="s">
        <v>33</v>
      </c>
      <c r="C11" s="2" t="s">
        <v>33</v>
      </c>
      <c r="D11" s="2" t="s">
        <v>33</v>
      </c>
      <c r="E11" s="2" t="s">
        <v>33</v>
      </c>
      <c r="F11" s="2" t="s">
        <v>33</v>
      </c>
      <c r="G11" s="2" t="s">
        <v>33</v>
      </c>
      <c r="H11" s="2" t="s">
        <v>33</v>
      </c>
      <c r="I11" s="2" t="s">
        <v>33</v>
      </c>
      <c r="J11" s="2" t="s">
        <v>33</v>
      </c>
      <c r="K11" s="2" t="s">
        <v>33</v>
      </c>
      <c r="L11" s="2" t="s">
        <v>33</v>
      </c>
      <c r="M11" s="2" t="s">
        <v>33</v>
      </c>
      <c r="N11" s="2" t="s">
        <v>33</v>
      </c>
      <c r="O11" s="2" t="s">
        <v>33</v>
      </c>
      <c r="P11" s="2" t="s">
        <v>33</v>
      </c>
      <c r="Q11" s="2" t="s">
        <v>33</v>
      </c>
      <c r="R11" s="2" t="s">
        <v>33</v>
      </c>
      <c r="S11" s="2">
        <v>3215</v>
      </c>
      <c r="T11" s="2">
        <v>4048</v>
      </c>
      <c r="U11" s="2">
        <v>4770</v>
      </c>
      <c r="V11" s="2">
        <v>5587</v>
      </c>
      <c r="W11" s="2">
        <v>5824</v>
      </c>
      <c r="X11" s="2">
        <v>5705</v>
      </c>
      <c r="Y11" s="2">
        <v>6556</v>
      </c>
      <c r="Z11" s="2">
        <v>8074</v>
      </c>
      <c r="AA11" s="2">
        <v>9040</v>
      </c>
      <c r="AB11" s="2">
        <v>9091</v>
      </c>
      <c r="AC11" s="2">
        <v>9587</v>
      </c>
      <c r="AD11" s="2">
        <v>9869</v>
      </c>
      <c r="AE11" s="2">
        <v>9820</v>
      </c>
    </row>
    <row r="12" spans="1:31" ht="15">
      <c r="A12" s="1" t="s">
        <v>11</v>
      </c>
      <c r="B12" s="2">
        <v>696335</v>
      </c>
      <c r="C12" s="2">
        <v>711848</v>
      </c>
      <c r="D12" s="2">
        <v>724579</v>
      </c>
      <c r="E12" s="2">
        <v>727298</v>
      </c>
      <c r="F12" s="2">
        <v>729689</v>
      </c>
      <c r="G12" s="2">
        <v>733807</v>
      </c>
      <c r="H12" s="2">
        <v>747910</v>
      </c>
      <c r="I12" s="2">
        <v>761709</v>
      </c>
      <c r="J12" s="2">
        <v>764654</v>
      </c>
      <c r="K12" s="2">
        <v>762790</v>
      </c>
      <c r="L12" s="2">
        <v>760745</v>
      </c>
      <c r="M12" s="2">
        <v>759878</v>
      </c>
      <c r="N12" s="2">
        <v>758094</v>
      </c>
      <c r="O12" s="2">
        <v>760859</v>
      </c>
      <c r="P12" s="2">
        <v>764398</v>
      </c>
      <c r="Q12" s="2">
        <v>762682</v>
      </c>
      <c r="R12" s="2">
        <v>759960</v>
      </c>
      <c r="S12" s="2">
        <v>762400</v>
      </c>
      <c r="T12" s="2">
        <v>767263</v>
      </c>
      <c r="U12" s="2">
        <v>776815</v>
      </c>
      <c r="V12" s="2">
        <v>787960</v>
      </c>
      <c r="W12" s="2">
        <v>800334</v>
      </c>
      <c r="X12" s="2">
        <v>808439</v>
      </c>
      <c r="Y12" s="2">
        <v>816632</v>
      </c>
      <c r="Z12" s="2">
        <v>826347</v>
      </c>
      <c r="AA12" s="2">
        <v>826572</v>
      </c>
      <c r="AB12" s="2">
        <v>815151</v>
      </c>
      <c r="AC12" s="2">
        <v>831038</v>
      </c>
      <c r="AD12" s="2">
        <v>850999</v>
      </c>
      <c r="AE12" s="2">
        <v>856412</v>
      </c>
    </row>
  </sheetData>
  <mergeCells count="1">
    <mergeCell ref="A1:T1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63E7B-D1EA-4DFC-A5CF-DF3B64968A05}">
  <dimension ref="A1:AE25"/>
  <sheetViews>
    <sheetView topLeftCell="B1" workbookViewId="0">
      <selection activeCell="M26" sqref="M26"/>
    </sheetView>
  </sheetViews>
  <sheetFormatPr baseColWidth="10" defaultColWidth="9" defaultRowHeight="13"/>
  <cols>
    <col min="1" max="1" width="31" customWidth="1"/>
  </cols>
  <sheetData>
    <row r="1" spans="1:31" ht="16" thickBot="1">
      <c r="A1" s="20" t="str">
        <f ca="1">"Student Roll by Regional Council, as at 1 July 1996-"&amp;YEAR(TODAY())</f>
        <v>Student Roll by Regional Council, as at 1 July 1996-2025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3" spans="1:31" ht="15">
      <c r="A3" s="4" t="s">
        <v>35</v>
      </c>
      <c r="B3" s="6">
        <v>1996</v>
      </c>
      <c r="C3" s="6">
        <v>1997</v>
      </c>
      <c r="D3" s="6">
        <v>1998</v>
      </c>
      <c r="E3" s="6">
        <v>1999</v>
      </c>
      <c r="F3" s="6">
        <v>2000</v>
      </c>
      <c r="G3" s="6">
        <v>2001</v>
      </c>
      <c r="H3" s="6">
        <v>2002</v>
      </c>
      <c r="I3" s="6">
        <v>2003</v>
      </c>
      <c r="J3" s="6">
        <v>2004</v>
      </c>
      <c r="K3" s="6">
        <v>2005</v>
      </c>
      <c r="L3" s="6">
        <v>2006</v>
      </c>
      <c r="M3" s="6">
        <v>2007</v>
      </c>
      <c r="N3" s="6">
        <v>2008</v>
      </c>
      <c r="O3" s="6">
        <v>2009</v>
      </c>
      <c r="P3" s="6">
        <v>2010</v>
      </c>
      <c r="Q3" s="6">
        <v>2011</v>
      </c>
      <c r="R3" s="6">
        <v>2012</v>
      </c>
      <c r="S3" s="6">
        <v>2013</v>
      </c>
      <c r="T3" s="6">
        <v>2014</v>
      </c>
      <c r="U3" s="6">
        <v>2015</v>
      </c>
      <c r="V3" s="6">
        <v>2016</v>
      </c>
      <c r="W3" s="6">
        <v>2017</v>
      </c>
      <c r="X3" s="6">
        <v>2018</v>
      </c>
      <c r="Y3" s="6">
        <v>2019</v>
      </c>
      <c r="Z3" s="6">
        <v>2020</v>
      </c>
      <c r="AA3" s="6">
        <v>2021</v>
      </c>
      <c r="AB3" s="6">
        <v>2022</v>
      </c>
      <c r="AC3" s="6">
        <v>2023</v>
      </c>
      <c r="AD3" s="6">
        <v>2024</v>
      </c>
      <c r="AE3" s="6">
        <v>2025</v>
      </c>
    </row>
    <row r="4" spans="1:31" ht="15">
      <c r="A4" s="1" t="s">
        <v>36</v>
      </c>
      <c r="B4" s="2">
        <v>29481</v>
      </c>
      <c r="C4" s="2">
        <v>30199</v>
      </c>
      <c r="D4" s="2">
        <v>30687</v>
      </c>
      <c r="E4" s="2">
        <v>30411</v>
      </c>
      <c r="F4" s="2">
        <v>30346</v>
      </c>
      <c r="G4" s="2">
        <v>29947</v>
      </c>
      <c r="H4" s="2">
        <v>29757</v>
      </c>
      <c r="I4" s="2">
        <v>30002</v>
      </c>
      <c r="J4" s="2">
        <v>30102</v>
      </c>
      <c r="K4" s="2">
        <v>29791</v>
      </c>
      <c r="L4" s="2">
        <v>29730</v>
      </c>
      <c r="M4" s="2">
        <v>29487</v>
      </c>
      <c r="N4" s="2">
        <v>29026</v>
      </c>
      <c r="O4" s="2">
        <v>28740</v>
      </c>
      <c r="P4" s="2">
        <v>28707</v>
      </c>
      <c r="Q4" s="2">
        <v>28704</v>
      </c>
      <c r="R4" s="2">
        <v>28587</v>
      </c>
      <c r="S4" s="2">
        <v>28822</v>
      </c>
      <c r="T4" s="2">
        <v>28846</v>
      </c>
      <c r="U4" s="2">
        <v>29361</v>
      </c>
      <c r="V4" s="2">
        <v>29903</v>
      </c>
      <c r="W4" s="2">
        <v>30405</v>
      </c>
      <c r="X4" s="2">
        <v>30769</v>
      </c>
      <c r="Y4" s="2">
        <v>30918</v>
      </c>
      <c r="Z4" s="2">
        <v>31278</v>
      </c>
      <c r="AA4" s="2">
        <v>31630</v>
      </c>
      <c r="AB4" s="2">
        <v>31230</v>
      </c>
      <c r="AC4" s="2">
        <v>31419</v>
      </c>
      <c r="AD4" s="2">
        <v>31733</v>
      </c>
      <c r="AE4" s="2">
        <v>31598</v>
      </c>
    </row>
    <row r="5" spans="1:31" ht="15">
      <c r="A5" s="1" t="s">
        <v>37</v>
      </c>
      <c r="B5" s="2">
        <v>200687</v>
      </c>
      <c r="C5" s="2">
        <v>208724</v>
      </c>
      <c r="D5" s="2">
        <v>213691</v>
      </c>
      <c r="E5" s="2">
        <v>217216</v>
      </c>
      <c r="F5" s="2">
        <v>222103</v>
      </c>
      <c r="G5" s="2">
        <v>228243</v>
      </c>
      <c r="H5" s="2">
        <v>239356</v>
      </c>
      <c r="I5" s="2">
        <v>248591</v>
      </c>
      <c r="J5" s="2">
        <v>250197</v>
      </c>
      <c r="K5" s="2">
        <v>251509</v>
      </c>
      <c r="L5" s="2">
        <v>252620</v>
      </c>
      <c r="M5" s="2">
        <v>253602</v>
      </c>
      <c r="N5" s="2">
        <v>254187</v>
      </c>
      <c r="O5" s="2">
        <v>256415</v>
      </c>
      <c r="P5" s="2">
        <v>258349</v>
      </c>
      <c r="Q5" s="2">
        <v>260168</v>
      </c>
      <c r="R5" s="2">
        <v>260335</v>
      </c>
      <c r="S5" s="2">
        <v>261228</v>
      </c>
      <c r="T5" s="2">
        <v>263418</v>
      </c>
      <c r="U5" s="2">
        <v>266105</v>
      </c>
      <c r="V5" s="2">
        <v>269277</v>
      </c>
      <c r="W5" s="2">
        <v>272845</v>
      </c>
      <c r="X5" s="2">
        <v>275696</v>
      </c>
      <c r="Y5" s="2">
        <v>278813</v>
      </c>
      <c r="Z5" s="2">
        <v>282926</v>
      </c>
      <c r="AA5" s="2">
        <v>281643</v>
      </c>
      <c r="AB5" s="2">
        <v>276334</v>
      </c>
      <c r="AC5" s="2">
        <v>284478</v>
      </c>
      <c r="AD5" s="2">
        <v>294219</v>
      </c>
      <c r="AE5" s="2">
        <v>298179</v>
      </c>
    </row>
    <row r="6" spans="1:31" ht="15">
      <c r="A6" s="1" t="s">
        <v>38</v>
      </c>
      <c r="B6" s="2">
        <v>69814</v>
      </c>
      <c r="C6" s="2">
        <v>71066</v>
      </c>
      <c r="D6" s="2">
        <v>72910</v>
      </c>
      <c r="E6" s="2">
        <v>73030</v>
      </c>
      <c r="F6" s="2">
        <v>72537</v>
      </c>
      <c r="G6" s="2">
        <v>72236</v>
      </c>
      <c r="H6" s="2">
        <v>72478</v>
      </c>
      <c r="I6" s="2">
        <v>73634</v>
      </c>
      <c r="J6" s="2">
        <v>74199</v>
      </c>
      <c r="K6" s="2">
        <v>74205</v>
      </c>
      <c r="L6" s="2">
        <v>73791</v>
      </c>
      <c r="M6" s="2">
        <v>73607</v>
      </c>
      <c r="N6" s="2">
        <v>73642</v>
      </c>
      <c r="O6" s="2">
        <v>73802</v>
      </c>
      <c r="P6" s="2">
        <v>73950</v>
      </c>
      <c r="Q6" s="2">
        <v>73676</v>
      </c>
      <c r="R6" s="2">
        <v>73707</v>
      </c>
      <c r="S6" s="2">
        <v>74245</v>
      </c>
      <c r="T6" s="2">
        <v>74916</v>
      </c>
      <c r="U6" s="2">
        <v>76563</v>
      </c>
      <c r="V6" s="2">
        <v>78095</v>
      </c>
      <c r="W6" s="2">
        <v>79962</v>
      </c>
      <c r="X6" s="2">
        <v>81100</v>
      </c>
      <c r="Y6" s="2">
        <v>81954</v>
      </c>
      <c r="Z6" s="2">
        <v>83215</v>
      </c>
      <c r="AA6" s="2">
        <v>84444</v>
      </c>
      <c r="AB6" s="2">
        <v>83723</v>
      </c>
      <c r="AC6" s="2">
        <v>85067</v>
      </c>
      <c r="AD6" s="2">
        <v>86953</v>
      </c>
      <c r="AE6" s="2">
        <v>87511</v>
      </c>
    </row>
    <row r="7" spans="1:31" ht="15">
      <c r="A7" s="1" t="s">
        <v>39</v>
      </c>
      <c r="B7" s="2">
        <v>45336</v>
      </c>
      <c r="C7" s="2">
        <v>46805</v>
      </c>
      <c r="D7" s="2">
        <v>48208</v>
      </c>
      <c r="E7" s="2">
        <v>48802</v>
      </c>
      <c r="F7" s="2">
        <v>49226</v>
      </c>
      <c r="G7" s="2">
        <v>49175</v>
      </c>
      <c r="H7" s="2">
        <v>49734</v>
      </c>
      <c r="I7" s="2">
        <v>50846</v>
      </c>
      <c r="J7" s="2">
        <v>51504</v>
      </c>
      <c r="K7" s="2">
        <v>51252</v>
      </c>
      <c r="L7" s="2">
        <v>50736</v>
      </c>
      <c r="M7" s="2">
        <v>50816</v>
      </c>
      <c r="N7" s="2">
        <v>50493</v>
      </c>
      <c r="O7" s="2">
        <v>50526</v>
      </c>
      <c r="P7" s="2">
        <v>50839</v>
      </c>
      <c r="Q7" s="2">
        <v>50821</v>
      </c>
      <c r="R7" s="2">
        <v>50620</v>
      </c>
      <c r="S7" s="2">
        <v>50707</v>
      </c>
      <c r="T7" s="2">
        <v>51324</v>
      </c>
      <c r="U7" s="2">
        <v>52144</v>
      </c>
      <c r="V7" s="2">
        <v>53449</v>
      </c>
      <c r="W7" s="2">
        <v>54370</v>
      </c>
      <c r="X7" s="2">
        <v>54903</v>
      </c>
      <c r="Y7" s="2">
        <v>55528</v>
      </c>
      <c r="Z7" s="2">
        <v>56548</v>
      </c>
      <c r="AA7" s="2">
        <v>56962</v>
      </c>
      <c r="AB7" s="2">
        <v>56016</v>
      </c>
      <c r="AC7" s="2">
        <v>57199</v>
      </c>
      <c r="AD7" s="2">
        <v>58244</v>
      </c>
      <c r="AE7" s="2">
        <v>58126</v>
      </c>
    </row>
    <row r="8" spans="1:31" ht="15">
      <c r="A8" s="1" t="s">
        <v>40</v>
      </c>
      <c r="B8" s="2">
        <v>10193</v>
      </c>
      <c r="C8" s="2">
        <v>10262</v>
      </c>
      <c r="D8" s="2">
        <v>10261</v>
      </c>
      <c r="E8" s="2">
        <v>10254</v>
      </c>
      <c r="F8" s="2">
        <v>10194</v>
      </c>
      <c r="G8" s="2">
        <v>9889</v>
      </c>
      <c r="H8" s="2">
        <v>9930</v>
      </c>
      <c r="I8" s="2">
        <v>9954</v>
      </c>
      <c r="J8" s="2">
        <v>9947</v>
      </c>
      <c r="K8" s="2">
        <v>9870</v>
      </c>
      <c r="L8" s="2">
        <v>9723</v>
      </c>
      <c r="M8" s="2">
        <v>9565</v>
      </c>
      <c r="N8" s="2">
        <v>9404</v>
      </c>
      <c r="O8" s="2">
        <v>9321</v>
      </c>
      <c r="P8" s="2">
        <v>9327</v>
      </c>
      <c r="Q8" s="2">
        <v>9353</v>
      </c>
      <c r="R8" s="2">
        <v>9315</v>
      </c>
      <c r="S8" s="2">
        <v>9256</v>
      </c>
      <c r="T8" s="2">
        <v>9260</v>
      </c>
      <c r="U8" s="2">
        <v>9319</v>
      </c>
      <c r="V8" s="2">
        <v>9371</v>
      </c>
      <c r="W8" s="2">
        <v>9399</v>
      </c>
      <c r="X8" s="2">
        <v>9372</v>
      </c>
      <c r="Y8" s="2">
        <v>9427</v>
      </c>
      <c r="Z8" s="2">
        <v>9430</v>
      </c>
      <c r="AA8" s="2">
        <v>9413</v>
      </c>
      <c r="AB8" s="2">
        <v>9175</v>
      </c>
      <c r="AC8" s="2">
        <v>9170</v>
      </c>
      <c r="AD8" s="2">
        <v>9128</v>
      </c>
      <c r="AE8" s="2">
        <v>8994</v>
      </c>
    </row>
    <row r="9" spans="1:31" ht="15">
      <c r="A9" s="1" t="s">
        <v>242</v>
      </c>
      <c r="B9" s="2">
        <v>29641</v>
      </c>
      <c r="C9" s="2">
        <v>29924</v>
      </c>
      <c r="D9" s="2">
        <v>30145</v>
      </c>
      <c r="E9" s="2">
        <v>30138</v>
      </c>
      <c r="F9" s="2">
        <v>30099</v>
      </c>
      <c r="G9" s="2">
        <v>30221</v>
      </c>
      <c r="H9" s="2">
        <v>30494</v>
      </c>
      <c r="I9" s="2">
        <v>30752</v>
      </c>
      <c r="J9" s="2">
        <v>30601</v>
      </c>
      <c r="K9" s="2">
        <v>30726</v>
      </c>
      <c r="L9" s="2">
        <v>30326</v>
      </c>
      <c r="M9" s="2">
        <v>30242</v>
      </c>
      <c r="N9" s="2">
        <v>29780</v>
      </c>
      <c r="O9" s="2">
        <v>29677</v>
      </c>
      <c r="P9" s="2">
        <v>29491</v>
      </c>
      <c r="Q9" s="2">
        <v>29431</v>
      </c>
      <c r="R9" s="2">
        <v>29239</v>
      </c>
      <c r="S9" s="2">
        <v>29099</v>
      </c>
      <c r="T9" s="2">
        <v>29128</v>
      </c>
      <c r="U9" s="2">
        <v>29423</v>
      </c>
      <c r="V9" s="2">
        <v>30005</v>
      </c>
      <c r="W9" s="2">
        <v>30585</v>
      </c>
      <c r="X9" s="2">
        <v>30699</v>
      </c>
      <c r="Y9" s="2">
        <v>30855</v>
      </c>
      <c r="Z9" s="2">
        <v>30843</v>
      </c>
      <c r="AA9" s="2">
        <v>30781</v>
      </c>
      <c r="AB9" s="2">
        <v>30425</v>
      </c>
      <c r="AC9" s="2">
        <v>30302</v>
      </c>
      <c r="AD9" s="2">
        <v>30582</v>
      </c>
      <c r="AE9" s="2">
        <v>30643</v>
      </c>
    </row>
    <row r="10" spans="1:31" ht="15">
      <c r="A10" s="1" t="s">
        <v>41</v>
      </c>
      <c r="B10" s="2">
        <v>21886</v>
      </c>
      <c r="C10" s="2">
        <v>21715</v>
      </c>
      <c r="D10" s="2">
        <v>21844</v>
      </c>
      <c r="E10" s="2">
        <v>21730</v>
      </c>
      <c r="F10" s="2">
        <v>21534</v>
      </c>
      <c r="G10" s="2">
        <v>21014</v>
      </c>
      <c r="H10" s="2">
        <v>20829</v>
      </c>
      <c r="I10" s="2">
        <v>20827</v>
      </c>
      <c r="J10" s="2">
        <v>20614</v>
      </c>
      <c r="K10" s="2">
        <v>20300</v>
      </c>
      <c r="L10" s="2">
        <v>20007</v>
      </c>
      <c r="M10" s="2">
        <v>19718</v>
      </c>
      <c r="N10" s="2">
        <v>19457</v>
      </c>
      <c r="O10" s="2">
        <v>19558</v>
      </c>
      <c r="P10" s="2">
        <v>19542</v>
      </c>
      <c r="Q10" s="2">
        <v>19475</v>
      </c>
      <c r="R10" s="2">
        <v>19510</v>
      </c>
      <c r="S10" s="2">
        <v>19609</v>
      </c>
      <c r="T10" s="2">
        <v>19914</v>
      </c>
      <c r="U10" s="2">
        <v>20134</v>
      </c>
      <c r="V10" s="2">
        <v>20237</v>
      </c>
      <c r="W10" s="2">
        <v>20551</v>
      </c>
      <c r="X10" s="2">
        <v>20852</v>
      </c>
      <c r="Y10" s="2">
        <v>21237</v>
      </c>
      <c r="Z10" s="2">
        <v>21561</v>
      </c>
      <c r="AA10" s="2">
        <v>21668</v>
      </c>
      <c r="AB10" s="2">
        <v>21514</v>
      </c>
      <c r="AC10" s="2">
        <v>21622</v>
      </c>
      <c r="AD10" s="2">
        <v>21938</v>
      </c>
      <c r="AE10" s="2">
        <v>21731</v>
      </c>
    </row>
    <row r="11" spans="1:31" ht="15">
      <c r="A11" s="1" t="s">
        <v>42</v>
      </c>
      <c r="B11" s="2">
        <v>44871</v>
      </c>
      <c r="C11" s="2">
        <v>45068</v>
      </c>
      <c r="D11" s="2">
        <v>45496</v>
      </c>
      <c r="E11" s="2">
        <v>45375</v>
      </c>
      <c r="F11" s="2">
        <v>44734</v>
      </c>
      <c r="G11" s="2">
        <v>44016</v>
      </c>
      <c r="H11" s="2">
        <v>43890</v>
      </c>
      <c r="I11" s="2">
        <v>43754</v>
      </c>
      <c r="J11" s="2">
        <v>43072</v>
      </c>
      <c r="K11" s="2">
        <v>42495</v>
      </c>
      <c r="L11" s="2">
        <v>42163</v>
      </c>
      <c r="M11" s="2">
        <v>41620</v>
      </c>
      <c r="N11" s="2">
        <v>40848</v>
      </c>
      <c r="O11" s="2">
        <v>40365</v>
      </c>
      <c r="P11" s="2">
        <v>40112</v>
      </c>
      <c r="Q11" s="2">
        <v>39775</v>
      </c>
      <c r="R11" s="2">
        <v>39346</v>
      </c>
      <c r="S11" s="2">
        <v>38857</v>
      </c>
      <c r="T11" s="2">
        <v>38953</v>
      </c>
      <c r="U11" s="2">
        <v>39062</v>
      </c>
      <c r="V11" s="2">
        <v>39783</v>
      </c>
      <c r="W11" s="2">
        <v>40305</v>
      </c>
      <c r="X11" s="2">
        <v>40640</v>
      </c>
      <c r="Y11" s="2">
        <v>41055</v>
      </c>
      <c r="Z11" s="2">
        <v>41233</v>
      </c>
      <c r="AA11" s="2">
        <v>41334</v>
      </c>
      <c r="AB11" s="2">
        <v>40736</v>
      </c>
      <c r="AC11" s="2">
        <v>41219</v>
      </c>
      <c r="AD11" s="2">
        <v>41813</v>
      </c>
      <c r="AE11" s="2">
        <v>41651</v>
      </c>
    </row>
    <row r="12" spans="1:31" ht="15">
      <c r="A12" s="1" t="s">
        <v>43</v>
      </c>
      <c r="B12" s="2">
        <v>74808</v>
      </c>
      <c r="C12" s="2">
        <v>76028</v>
      </c>
      <c r="D12" s="2">
        <v>76914</v>
      </c>
      <c r="E12" s="2">
        <v>77338</v>
      </c>
      <c r="F12" s="2">
        <v>77921</v>
      </c>
      <c r="G12" s="2">
        <v>77719</v>
      </c>
      <c r="H12" s="2">
        <v>78455</v>
      </c>
      <c r="I12" s="2">
        <v>79453</v>
      </c>
      <c r="J12" s="2">
        <v>79694</v>
      </c>
      <c r="K12" s="2">
        <v>79391</v>
      </c>
      <c r="L12" s="2">
        <v>79684</v>
      </c>
      <c r="M12" s="2">
        <v>79235</v>
      </c>
      <c r="N12" s="2">
        <v>79128</v>
      </c>
      <c r="O12" s="2">
        <v>79435</v>
      </c>
      <c r="P12" s="2">
        <v>79072</v>
      </c>
      <c r="Q12" s="2">
        <v>79100</v>
      </c>
      <c r="R12" s="2">
        <v>78677</v>
      </c>
      <c r="S12" s="2">
        <v>78810</v>
      </c>
      <c r="T12" s="2">
        <v>79197</v>
      </c>
      <c r="U12" s="2">
        <v>80147</v>
      </c>
      <c r="V12" s="2">
        <v>81085</v>
      </c>
      <c r="W12" s="2">
        <v>82048</v>
      </c>
      <c r="X12" s="2">
        <v>82716</v>
      </c>
      <c r="Y12" s="2">
        <v>83094</v>
      </c>
      <c r="Z12" s="2">
        <v>83304</v>
      </c>
      <c r="AA12" s="2">
        <v>82698</v>
      </c>
      <c r="AB12" s="2">
        <v>80721</v>
      </c>
      <c r="AC12" s="2">
        <v>81115</v>
      </c>
      <c r="AD12" s="2">
        <v>82082</v>
      </c>
      <c r="AE12" s="2">
        <v>81501</v>
      </c>
    </row>
    <row r="13" spans="1:31" ht="15">
      <c r="A13" s="1" t="s">
        <v>44</v>
      </c>
      <c r="B13" s="2">
        <v>5958</v>
      </c>
      <c r="C13" s="2">
        <v>5990</v>
      </c>
      <c r="D13" s="2">
        <v>5969</v>
      </c>
      <c r="E13" s="2">
        <v>5768</v>
      </c>
      <c r="F13" s="2">
        <v>5696</v>
      </c>
      <c r="G13" s="2">
        <v>5537</v>
      </c>
      <c r="H13" s="2">
        <v>5479</v>
      </c>
      <c r="I13" s="2">
        <v>5417</v>
      </c>
      <c r="J13" s="2">
        <v>5425</v>
      </c>
      <c r="K13" s="2">
        <v>5250</v>
      </c>
      <c r="L13" s="2">
        <v>5166</v>
      </c>
      <c r="M13" s="2">
        <v>5082</v>
      </c>
      <c r="N13" s="2">
        <v>4978</v>
      </c>
      <c r="O13" s="2">
        <v>4952</v>
      </c>
      <c r="P13" s="2">
        <v>4963</v>
      </c>
      <c r="Q13" s="2">
        <v>4935</v>
      </c>
      <c r="R13" s="2">
        <v>4854</v>
      </c>
      <c r="S13" s="2">
        <v>4834</v>
      </c>
      <c r="T13" s="2">
        <v>4788</v>
      </c>
      <c r="U13" s="2">
        <v>4720</v>
      </c>
      <c r="V13" s="2">
        <v>4586</v>
      </c>
      <c r="W13" s="2">
        <v>4549</v>
      </c>
      <c r="X13" s="2">
        <v>4534</v>
      </c>
      <c r="Y13" s="2">
        <v>4520</v>
      </c>
      <c r="Z13" s="2">
        <v>4543</v>
      </c>
      <c r="AA13" s="2">
        <v>4614</v>
      </c>
      <c r="AB13" s="2">
        <v>4471</v>
      </c>
      <c r="AC13" s="2">
        <v>4438</v>
      </c>
      <c r="AD13" s="2">
        <v>4505</v>
      </c>
      <c r="AE13" s="2">
        <v>4537</v>
      </c>
    </row>
    <row r="14" spans="1:31" ht="15">
      <c r="A14" s="1" t="s">
        <v>45</v>
      </c>
      <c r="B14" s="2">
        <v>81449</v>
      </c>
      <c r="C14" s="2">
        <v>83188</v>
      </c>
      <c r="D14" s="2">
        <v>84382</v>
      </c>
      <c r="E14" s="2">
        <v>85208</v>
      </c>
      <c r="F14" s="2">
        <v>84952</v>
      </c>
      <c r="G14" s="2">
        <v>85255</v>
      </c>
      <c r="H14" s="2">
        <v>86596</v>
      </c>
      <c r="I14" s="2">
        <v>88467</v>
      </c>
      <c r="J14" s="2">
        <v>89289</v>
      </c>
      <c r="K14" s="2">
        <v>89618</v>
      </c>
      <c r="L14" s="2">
        <v>89767</v>
      </c>
      <c r="M14" s="2">
        <v>90306</v>
      </c>
      <c r="N14" s="2">
        <v>90596</v>
      </c>
      <c r="O14" s="2">
        <v>91297</v>
      </c>
      <c r="P14" s="2">
        <v>92277</v>
      </c>
      <c r="Q14" s="2">
        <v>88940</v>
      </c>
      <c r="R14" s="2">
        <v>88019</v>
      </c>
      <c r="S14" s="2">
        <v>88837</v>
      </c>
      <c r="T14" s="2">
        <v>89878</v>
      </c>
      <c r="U14" s="2">
        <v>91517</v>
      </c>
      <c r="V14" s="2">
        <v>93242</v>
      </c>
      <c r="W14" s="2">
        <v>94996</v>
      </c>
      <c r="X14" s="2">
        <v>96489</v>
      </c>
      <c r="Y14" s="2">
        <v>97579</v>
      </c>
      <c r="Z14" s="2">
        <v>98451</v>
      </c>
      <c r="AA14" s="2">
        <v>99070</v>
      </c>
      <c r="AB14" s="2">
        <v>98687</v>
      </c>
      <c r="AC14" s="2">
        <v>100864</v>
      </c>
      <c r="AD14" s="2">
        <v>103787</v>
      </c>
      <c r="AE14" s="2">
        <v>104521</v>
      </c>
    </row>
    <row r="15" spans="1:31" ht="15">
      <c r="A15" s="1" t="s">
        <v>46</v>
      </c>
      <c r="B15" s="2">
        <v>31562</v>
      </c>
      <c r="C15" s="2">
        <v>31720</v>
      </c>
      <c r="D15" s="2">
        <v>31717</v>
      </c>
      <c r="E15" s="2">
        <v>31301</v>
      </c>
      <c r="F15" s="2">
        <v>31186</v>
      </c>
      <c r="G15" s="2">
        <v>31005</v>
      </c>
      <c r="H15" s="2">
        <v>30892</v>
      </c>
      <c r="I15" s="2">
        <v>31199</v>
      </c>
      <c r="J15" s="2">
        <v>31060</v>
      </c>
      <c r="K15" s="2">
        <v>30877</v>
      </c>
      <c r="L15" s="2">
        <v>30528</v>
      </c>
      <c r="M15" s="2">
        <v>30398</v>
      </c>
      <c r="N15" s="2">
        <v>30308</v>
      </c>
      <c r="O15" s="2">
        <v>30102</v>
      </c>
      <c r="P15" s="2">
        <v>30250</v>
      </c>
      <c r="Q15" s="2">
        <v>30353</v>
      </c>
      <c r="R15" s="2">
        <v>30184</v>
      </c>
      <c r="S15" s="2">
        <v>30487</v>
      </c>
      <c r="T15" s="2">
        <v>30845</v>
      </c>
      <c r="U15" s="2">
        <v>31324</v>
      </c>
      <c r="V15" s="2">
        <v>31905</v>
      </c>
      <c r="W15" s="2">
        <v>32666</v>
      </c>
      <c r="X15" s="2">
        <v>32990</v>
      </c>
      <c r="Y15" s="2">
        <v>33358</v>
      </c>
      <c r="Z15" s="2">
        <v>33545</v>
      </c>
      <c r="AA15" s="2">
        <v>33342</v>
      </c>
      <c r="AB15" s="2">
        <v>32982</v>
      </c>
      <c r="AC15" s="2">
        <v>33691</v>
      </c>
      <c r="AD15" s="2">
        <v>34408</v>
      </c>
      <c r="AE15" s="2">
        <v>34572</v>
      </c>
    </row>
    <row r="16" spans="1:31" ht="15">
      <c r="A16" s="1" t="s">
        <v>47</v>
      </c>
      <c r="B16" s="2">
        <v>19105</v>
      </c>
      <c r="C16" s="2">
        <v>19110</v>
      </c>
      <c r="D16" s="2">
        <v>18943</v>
      </c>
      <c r="E16" s="2">
        <v>18476</v>
      </c>
      <c r="F16" s="2">
        <v>18154</v>
      </c>
      <c r="G16" s="2">
        <v>17702</v>
      </c>
      <c r="H16" s="2">
        <v>17680</v>
      </c>
      <c r="I16" s="2">
        <v>17637</v>
      </c>
      <c r="J16" s="2">
        <v>17394</v>
      </c>
      <c r="K16" s="2">
        <v>17017</v>
      </c>
      <c r="L16" s="2">
        <v>16857</v>
      </c>
      <c r="M16" s="2">
        <v>16565</v>
      </c>
      <c r="N16" s="2">
        <v>16294</v>
      </c>
      <c r="O16" s="2">
        <v>16238</v>
      </c>
      <c r="P16" s="2">
        <v>16152</v>
      </c>
      <c r="Q16" s="2">
        <v>16280</v>
      </c>
      <c r="R16" s="2">
        <v>16137</v>
      </c>
      <c r="S16" s="2">
        <v>16152</v>
      </c>
      <c r="T16" s="2">
        <v>16224</v>
      </c>
      <c r="U16" s="2">
        <v>16479</v>
      </c>
      <c r="V16" s="2">
        <v>16611</v>
      </c>
      <c r="W16" s="2">
        <v>16673</v>
      </c>
      <c r="X16" s="2">
        <v>16754</v>
      </c>
      <c r="Y16" s="2">
        <v>16998</v>
      </c>
      <c r="Z16" s="2">
        <v>17019</v>
      </c>
      <c r="AA16" s="2">
        <v>16880</v>
      </c>
      <c r="AB16" s="2">
        <v>16568</v>
      </c>
      <c r="AC16" s="2">
        <v>16840</v>
      </c>
      <c r="AD16" s="2">
        <v>17072</v>
      </c>
      <c r="AE16" s="2">
        <v>16987</v>
      </c>
    </row>
    <row r="17" spans="1:31" ht="15">
      <c r="A17" s="1" t="s">
        <v>48</v>
      </c>
      <c r="B17" s="2">
        <v>7020</v>
      </c>
      <c r="C17" s="2">
        <v>7208</v>
      </c>
      <c r="D17" s="2">
        <v>7349</v>
      </c>
      <c r="E17" s="2">
        <v>7337</v>
      </c>
      <c r="F17" s="2">
        <v>7408</v>
      </c>
      <c r="G17" s="2">
        <v>7398</v>
      </c>
      <c r="H17" s="2">
        <v>7344</v>
      </c>
      <c r="I17" s="2">
        <v>7454</v>
      </c>
      <c r="J17" s="2">
        <v>7435</v>
      </c>
      <c r="K17" s="2">
        <v>7468</v>
      </c>
      <c r="L17" s="2">
        <v>7430</v>
      </c>
      <c r="M17" s="2">
        <v>7584</v>
      </c>
      <c r="N17" s="2">
        <v>7610</v>
      </c>
      <c r="O17" s="2">
        <v>7648</v>
      </c>
      <c r="P17" s="2">
        <v>7749</v>
      </c>
      <c r="Q17" s="2">
        <v>7795</v>
      </c>
      <c r="R17" s="2">
        <v>7770</v>
      </c>
      <c r="S17" s="2">
        <v>7838</v>
      </c>
      <c r="T17" s="2">
        <v>7885</v>
      </c>
      <c r="U17" s="2">
        <v>7943</v>
      </c>
      <c r="V17" s="2">
        <v>7997</v>
      </c>
      <c r="W17" s="2">
        <v>8161</v>
      </c>
      <c r="X17" s="2">
        <v>8193</v>
      </c>
      <c r="Y17" s="2">
        <v>8306</v>
      </c>
      <c r="Z17" s="2">
        <v>8246</v>
      </c>
      <c r="AA17" s="2">
        <v>8167</v>
      </c>
      <c r="AB17" s="2">
        <v>7982</v>
      </c>
      <c r="AC17" s="2">
        <v>8074</v>
      </c>
      <c r="AD17" s="2">
        <v>8068</v>
      </c>
      <c r="AE17" s="2">
        <v>7915</v>
      </c>
    </row>
    <row r="18" spans="1:31" ht="15">
      <c r="A18" s="1" t="s">
        <v>49</v>
      </c>
      <c r="B18" s="2">
        <v>7650</v>
      </c>
      <c r="C18" s="2">
        <v>7934</v>
      </c>
      <c r="D18" s="2">
        <v>8114</v>
      </c>
      <c r="E18" s="2">
        <v>8367</v>
      </c>
      <c r="F18" s="2">
        <v>8468</v>
      </c>
      <c r="G18" s="2">
        <v>8598</v>
      </c>
      <c r="H18" s="2">
        <v>8881</v>
      </c>
      <c r="I18" s="2">
        <v>8918</v>
      </c>
      <c r="J18" s="2">
        <v>8840</v>
      </c>
      <c r="K18" s="2">
        <v>8690</v>
      </c>
      <c r="L18" s="2">
        <v>8610</v>
      </c>
      <c r="M18" s="2">
        <v>8399</v>
      </c>
      <c r="N18" s="2">
        <v>8333</v>
      </c>
      <c r="O18" s="2">
        <v>8378</v>
      </c>
      <c r="P18" s="2">
        <v>8406</v>
      </c>
      <c r="Q18" s="2">
        <v>8469</v>
      </c>
      <c r="R18" s="2">
        <v>8487</v>
      </c>
      <c r="S18" s="2">
        <v>8511</v>
      </c>
      <c r="T18" s="2">
        <v>8541</v>
      </c>
      <c r="U18" s="2">
        <v>8615</v>
      </c>
      <c r="V18" s="2">
        <v>8743</v>
      </c>
      <c r="W18" s="2">
        <v>8833</v>
      </c>
      <c r="X18" s="2">
        <v>8822</v>
      </c>
      <c r="Y18" s="2">
        <v>8829</v>
      </c>
      <c r="Z18" s="2">
        <v>8889</v>
      </c>
      <c r="AA18" s="2">
        <v>8755</v>
      </c>
      <c r="AB18" s="2">
        <v>8524</v>
      </c>
      <c r="AC18" s="2">
        <v>8565</v>
      </c>
      <c r="AD18" s="2">
        <v>8706</v>
      </c>
      <c r="AE18" s="2">
        <v>8770</v>
      </c>
    </row>
    <row r="19" spans="1:31" ht="15">
      <c r="A19" s="1" t="s">
        <v>50</v>
      </c>
      <c r="B19" s="2">
        <v>6759</v>
      </c>
      <c r="C19" s="2">
        <v>6907</v>
      </c>
      <c r="D19" s="2">
        <v>6935</v>
      </c>
      <c r="E19" s="2">
        <v>6892</v>
      </c>
      <c r="F19" s="2">
        <v>6906</v>
      </c>
      <c r="G19" s="2">
        <v>6913</v>
      </c>
      <c r="H19" s="2">
        <v>6821</v>
      </c>
      <c r="I19" s="2">
        <v>6779</v>
      </c>
      <c r="J19" s="2">
        <v>6725</v>
      </c>
      <c r="K19" s="2">
        <v>6684</v>
      </c>
      <c r="L19" s="2">
        <v>6706</v>
      </c>
      <c r="M19" s="2">
        <v>6668</v>
      </c>
      <c r="N19" s="2">
        <v>6614</v>
      </c>
      <c r="O19" s="2">
        <v>6624</v>
      </c>
      <c r="P19" s="2">
        <v>6451</v>
      </c>
      <c r="Q19" s="2">
        <v>6451</v>
      </c>
      <c r="R19" s="2">
        <v>6380</v>
      </c>
      <c r="S19" s="2">
        <v>6449</v>
      </c>
      <c r="T19" s="2">
        <v>6472</v>
      </c>
      <c r="U19" s="2">
        <v>6662</v>
      </c>
      <c r="V19" s="2">
        <v>6688</v>
      </c>
      <c r="W19" s="2">
        <v>6753</v>
      </c>
      <c r="X19" s="2">
        <v>6762</v>
      </c>
      <c r="Y19" s="2">
        <v>6891</v>
      </c>
      <c r="Z19" s="2">
        <v>6906</v>
      </c>
      <c r="AA19" s="2">
        <v>6916</v>
      </c>
      <c r="AB19" s="2">
        <v>6789</v>
      </c>
      <c r="AC19" s="2">
        <v>6892</v>
      </c>
      <c r="AD19" s="2">
        <v>7016</v>
      </c>
      <c r="AE19" s="2">
        <v>6970</v>
      </c>
    </row>
    <row r="20" spans="1:31" ht="15">
      <c r="A20" s="1" t="s">
        <v>51</v>
      </c>
      <c r="B20" s="2">
        <v>96</v>
      </c>
      <c r="C20" s="2">
        <v>97</v>
      </c>
      <c r="D20" s="2">
        <v>100</v>
      </c>
      <c r="E20" s="2">
        <v>99</v>
      </c>
      <c r="F20" s="2">
        <v>106</v>
      </c>
      <c r="G20" s="2">
        <v>100</v>
      </c>
      <c r="H20" s="2">
        <v>92</v>
      </c>
      <c r="I20" s="2">
        <v>81</v>
      </c>
      <c r="J20" s="2">
        <v>84</v>
      </c>
      <c r="K20" s="2">
        <v>74</v>
      </c>
      <c r="L20" s="2">
        <v>79</v>
      </c>
      <c r="M20" s="2">
        <v>69</v>
      </c>
      <c r="N20" s="2">
        <v>64</v>
      </c>
      <c r="O20" s="2">
        <v>63</v>
      </c>
      <c r="P20" s="2">
        <v>65</v>
      </c>
      <c r="Q20" s="2">
        <v>68</v>
      </c>
      <c r="R20" s="2">
        <v>59</v>
      </c>
      <c r="S20" s="2">
        <v>70</v>
      </c>
      <c r="T20" s="2">
        <v>71</v>
      </c>
      <c r="U20" s="2">
        <v>70</v>
      </c>
      <c r="V20" s="2">
        <v>79</v>
      </c>
      <c r="W20" s="2">
        <v>74</v>
      </c>
      <c r="X20" s="2">
        <v>71</v>
      </c>
      <c r="Y20" s="2">
        <v>63</v>
      </c>
      <c r="Z20" s="2">
        <v>71</v>
      </c>
      <c r="AA20" s="2">
        <v>53</v>
      </c>
      <c r="AB20" s="2">
        <v>50</v>
      </c>
      <c r="AC20" s="2">
        <v>64</v>
      </c>
      <c r="AD20" s="2">
        <v>67</v>
      </c>
      <c r="AE20" s="2">
        <v>72</v>
      </c>
    </row>
    <row r="21" spans="1:31" ht="15">
      <c r="A21" s="1" t="s">
        <v>52</v>
      </c>
      <c r="B21" s="2">
        <v>10019</v>
      </c>
      <c r="C21" s="2">
        <v>9903</v>
      </c>
      <c r="D21" s="2">
        <v>10914</v>
      </c>
      <c r="E21" s="2">
        <v>9556</v>
      </c>
      <c r="F21" s="2">
        <v>8119</v>
      </c>
      <c r="G21" s="2">
        <v>8839</v>
      </c>
      <c r="H21" s="2">
        <v>9202</v>
      </c>
      <c r="I21" s="2">
        <v>7944</v>
      </c>
      <c r="J21" s="2">
        <v>8472</v>
      </c>
      <c r="K21" s="2">
        <v>7573</v>
      </c>
      <c r="L21" s="2">
        <v>6822</v>
      </c>
      <c r="M21" s="2">
        <v>6915</v>
      </c>
      <c r="N21" s="2">
        <v>7332</v>
      </c>
      <c r="O21" s="2">
        <v>7718</v>
      </c>
      <c r="P21" s="2">
        <v>8696</v>
      </c>
      <c r="Q21" s="2">
        <v>8888</v>
      </c>
      <c r="R21" s="2">
        <v>8734</v>
      </c>
      <c r="S21" s="2">
        <v>8589</v>
      </c>
      <c r="T21" s="2">
        <v>7603</v>
      </c>
      <c r="U21" s="2">
        <v>7227</v>
      </c>
      <c r="V21" s="2">
        <v>6904</v>
      </c>
      <c r="W21" s="2">
        <v>7159</v>
      </c>
      <c r="X21" s="2">
        <v>7077</v>
      </c>
      <c r="Y21" s="2">
        <v>7207</v>
      </c>
      <c r="Z21" s="2">
        <v>8339</v>
      </c>
      <c r="AA21" s="2">
        <v>8202</v>
      </c>
      <c r="AB21" s="2">
        <v>9224</v>
      </c>
      <c r="AC21" s="2">
        <v>10019</v>
      </c>
      <c r="AD21" s="2">
        <v>10678</v>
      </c>
      <c r="AE21" s="2">
        <v>12134</v>
      </c>
    </row>
    <row r="22" spans="1:31" ht="15">
      <c r="A22" s="1" t="s">
        <v>11</v>
      </c>
      <c r="B22" s="2">
        <v>696335</v>
      </c>
      <c r="C22" s="2">
        <v>711848</v>
      </c>
      <c r="D22" s="2">
        <v>724579</v>
      </c>
      <c r="E22" s="2">
        <v>727298</v>
      </c>
      <c r="F22" s="2">
        <v>729689</v>
      </c>
      <c r="G22" s="2">
        <v>733807</v>
      </c>
      <c r="H22" s="2">
        <v>747910</v>
      </c>
      <c r="I22" s="2">
        <v>761709</v>
      </c>
      <c r="J22" s="2">
        <v>764654</v>
      </c>
      <c r="K22" s="2">
        <v>762790</v>
      </c>
      <c r="L22" s="2">
        <v>760745</v>
      </c>
      <c r="M22" s="2">
        <v>759878</v>
      </c>
      <c r="N22" s="2">
        <v>758094</v>
      </c>
      <c r="O22" s="2">
        <v>760859</v>
      </c>
      <c r="P22" s="2">
        <v>764398</v>
      </c>
      <c r="Q22" s="2">
        <v>762682</v>
      </c>
      <c r="R22" s="2">
        <v>759960</v>
      </c>
      <c r="S22" s="2">
        <v>762400</v>
      </c>
      <c r="T22" s="2">
        <v>767263</v>
      </c>
      <c r="U22" s="2">
        <v>776815</v>
      </c>
      <c r="V22" s="2">
        <v>787960</v>
      </c>
      <c r="W22" s="2">
        <v>800334</v>
      </c>
      <c r="X22" s="2">
        <v>808439</v>
      </c>
      <c r="Y22" s="2">
        <v>816632</v>
      </c>
      <c r="Z22" s="2">
        <v>826347</v>
      </c>
      <c r="AA22" s="2">
        <v>826572</v>
      </c>
      <c r="AB22" s="2">
        <v>815151</v>
      </c>
      <c r="AC22" s="2">
        <v>831038</v>
      </c>
      <c r="AD22" s="2">
        <v>850999</v>
      </c>
      <c r="AE22" s="2">
        <v>856412</v>
      </c>
    </row>
    <row r="24" spans="1:31">
      <c r="AD24" s="9"/>
    </row>
    <row r="25" spans="1:31">
      <c r="AD25" s="9"/>
    </row>
  </sheetData>
  <mergeCells count="1">
    <mergeCell ref="A1:T1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413F5-39EB-4AFB-983A-2079A77C6BE7}">
  <dimension ref="A1:AG2541"/>
  <sheetViews>
    <sheetView tabSelected="1" topLeftCell="A12" workbookViewId="0">
      <selection activeCell="E21" sqref="E21"/>
    </sheetView>
  </sheetViews>
  <sheetFormatPr baseColWidth="10" defaultColWidth="9" defaultRowHeight="13"/>
  <cols>
    <col min="1" max="1" width="26.796875" customWidth="1"/>
    <col min="32" max="32" width="9.19921875" style="19"/>
    <col min="33" max="33" width="22" style="11" customWidth="1"/>
  </cols>
  <sheetData>
    <row r="1" spans="1:31" ht="16" thickBot="1">
      <c r="A1" s="20" t="str">
        <f ca="1">"Student Roll by Territorial Authority with Auckland Local Boards, as at 1 July 1996-"&amp;YEAR(TODAY())</f>
        <v>Student Roll by Territorial Authority with Auckland Local Boards, as at 1 July 1996-2025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3" spans="1:31" ht="15">
      <c r="A3" s="4" t="s">
        <v>65</v>
      </c>
      <c r="B3" s="6">
        <v>1996</v>
      </c>
      <c r="C3" s="6">
        <v>1997</v>
      </c>
      <c r="D3" s="6">
        <v>1998</v>
      </c>
      <c r="E3" s="6">
        <v>1999</v>
      </c>
      <c r="F3" s="6">
        <v>2000</v>
      </c>
      <c r="G3" s="6">
        <v>2001</v>
      </c>
      <c r="H3" s="6">
        <v>2002</v>
      </c>
      <c r="I3" s="6">
        <v>2003</v>
      </c>
      <c r="J3" s="6">
        <v>2004</v>
      </c>
      <c r="K3" s="6">
        <v>2005</v>
      </c>
      <c r="L3" s="6">
        <v>2006</v>
      </c>
      <c r="M3" s="6">
        <v>2007</v>
      </c>
      <c r="N3" s="6">
        <v>2008</v>
      </c>
      <c r="O3" s="6">
        <v>2009</v>
      </c>
      <c r="P3" s="6">
        <v>2010</v>
      </c>
      <c r="Q3" s="6">
        <v>2011</v>
      </c>
      <c r="R3" s="6">
        <v>2012</v>
      </c>
      <c r="S3" s="6">
        <v>2013</v>
      </c>
      <c r="T3" s="6">
        <v>2014</v>
      </c>
      <c r="U3" s="6">
        <v>2015</v>
      </c>
      <c r="V3" s="6">
        <v>2016</v>
      </c>
      <c r="W3" s="6">
        <v>2017</v>
      </c>
      <c r="X3" s="6">
        <v>2018</v>
      </c>
      <c r="Y3" s="6">
        <v>2019</v>
      </c>
      <c r="Z3" s="6">
        <v>2020</v>
      </c>
      <c r="AA3" s="6">
        <v>2021</v>
      </c>
      <c r="AB3" s="6">
        <v>2022</v>
      </c>
      <c r="AC3" s="6">
        <v>2023</v>
      </c>
      <c r="AD3" s="6">
        <v>2024</v>
      </c>
      <c r="AE3" s="6">
        <v>2025</v>
      </c>
    </row>
    <row r="4" spans="1:31" ht="15">
      <c r="A4" s="1" t="s">
        <v>66</v>
      </c>
      <c r="B4" s="2">
        <v>12129</v>
      </c>
      <c r="C4" s="2">
        <v>12386</v>
      </c>
      <c r="D4" s="2">
        <v>12630</v>
      </c>
      <c r="E4" s="2">
        <v>12454</v>
      </c>
      <c r="F4" s="2">
        <v>12539</v>
      </c>
      <c r="G4" s="2">
        <v>12343</v>
      </c>
      <c r="H4" s="2">
        <v>12129</v>
      </c>
      <c r="I4" s="2">
        <v>12093</v>
      </c>
      <c r="J4" s="2">
        <v>12082</v>
      </c>
      <c r="K4" s="2">
        <v>11926</v>
      </c>
      <c r="L4" s="2">
        <v>11878</v>
      </c>
      <c r="M4" s="2">
        <v>11720</v>
      </c>
      <c r="N4" s="2">
        <v>11439</v>
      </c>
      <c r="O4" s="2">
        <v>11232</v>
      </c>
      <c r="P4" s="2">
        <v>11143</v>
      </c>
      <c r="Q4" s="2">
        <v>11213</v>
      </c>
      <c r="R4" s="2">
        <v>11166</v>
      </c>
      <c r="S4" s="2">
        <v>11257</v>
      </c>
      <c r="T4" s="2">
        <v>11108</v>
      </c>
      <c r="U4" s="2">
        <v>11287</v>
      </c>
      <c r="V4" s="2">
        <v>11341</v>
      </c>
      <c r="W4" s="2">
        <v>11534</v>
      </c>
      <c r="X4" s="2">
        <v>11543</v>
      </c>
      <c r="Y4" s="2">
        <v>11594</v>
      </c>
      <c r="Z4" s="2">
        <v>11751</v>
      </c>
      <c r="AA4" s="2">
        <v>11902</v>
      </c>
      <c r="AB4" s="2">
        <v>11684</v>
      </c>
      <c r="AC4" s="2">
        <v>11846</v>
      </c>
      <c r="AD4" s="2">
        <v>11682</v>
      </c>
      <c r="AE4" s="2">
        <v>11622</v>
      </c>
    </row>
    <row r="5" spans="1:31" ht="15">
      <c r="A5" s="1" t="s">
        <v>67</v>
      </c>
      <c r="B5" s="2">
        <v>13867</v>
      </c>
      <c r="C5" s="2">
        <v>14264</v>
      </c>
      <c r="D5" s="2">
        <v>14458</v>
      </c>
      <c r="E5" s="2">
        <v>14354</v>
      </c>
      <c r="F5" s="2">
        <v>14335</v>
      </c>
      <c r="G5" s="2">
        <v>14130</v>
      </c>
      <c r="H5" s="2">
        <v>14180</v>
      </c>
      <c r="I5" s="2">
        <v>14451</v>
      </c>
      <c r="J5" s="2">
        <v>14630</v>
      </c>
      <c r="K5" s="2">
        <v>14548</v>
      </c>
      <c r="L5" s="2">
        <v>14503</v>
      </c>
      <c r="M5" s="2">
        <v>14421</v>
      </c>
      <c r="N5" s="2">
        <v>14221</v>
      </c>
      <c r="O5" s="2">
        <v>14199</v>
      </c>
      <c r="P5" s="2">
        <v>14259</v>
      </c>
      <c r="Q5" s="2">
        <v>14255</v>
      </c>
      <c r="R5" s="2">
        <v>14289</v>
      </c>
      <c r="S5" s="2">
        <v>14528</v>
      </c>
      <c r="T5" s="2">
        <v>14705</v>
      </c>
      <c r="U5" s="2">
        <v>15032</v>
      </c>
      <c r="V5" s="2">
        <v>15484</v>
      </c>
      <c r="W5" s="2">
        <v>15788</v>
      </c>
      <c r="X5" s="2">
        <v>16068</v>
      </c>
      <c r="Y5" s="2">
        <v>16172</v>
      </c>
      <c r="Z5" s="2">
        <v>16361</v>
      </c>
      <c r="AA5" s="2">
        <v>16463</v>
      </c>
      <c r="AB5" s="2">
        <v>16179</v>
      </c>
      <c r="AC5" s="2">
        <v>16063</v>
      </c>
      <c r="AD5" s="2">
        <v>16418</v>
      </c>
      <c r="AE5" s="2">
        <v>16357</v>
      </c>
    </row>
    <row r="6" spans="1:31" ht="15">
      <c r="A6" s="1" t="s">
        <v>68</v>
      </c>
      <c r="B6" s="2">
        <v>3485</v>
      </c>
      <c r="C6" s="2">
        <v>3549</v>
      </c>
      <c r="D6" s="2">
        <v>3599</v>
      </c>
      <c r="E6" s="2">
        <v>3603</v>
      </c>
      <c r="F6" s="2">
        <v>3472</v>
      </c>
      <c r="G6" s="2">
        <v>3474</v>
      </c>
      <c r="H6" s="2">
        <v>3448</v>
      </c>
      <c r="I6" s="2">
        <v>3458</v>
      </c>
      <c r="J6" s="2">
        <v>3390</v>
      </c>
      <c r="K6" s="2">
        <v>3317</v>
      </c>
      <c r="L6" s="2">
        <v>3349</v>
      </c>
      <c r="M6" s="2">
        <v>3346</v>
      </c>
      <c r="N6" s="2">
        <v>3366</v>
      </c>
      <c r="O6" s="2">
        <v>3309</v>
      </c>
      <c r="P6" s="2">
        <v>3305</v>
      </c>
      <c r="Q6" s="2">
        <v>3236</v>
      </c>
      <c r="R6" s="2">
        <v>3132</v>
      </c>
      <c r="S6" s="2">
        <v>3037</v>
      </c>
      <c r="T6" s="2">
        <v>3033</v>
      </c>
      <c r="U6" s="2">
        <v>3042</v>
      </c>
      <c r="V6" s="2">
        <v>3078</v>
      </c>
      <c r="W6" s="2">
        <v>3083</v>
      </c>
      <c r="X6" s="2">
        <v>3158</v>
      </c>
      <c r="Y6" s="2">
        <v>3152</v>
      </c>
      <c r="Z6" s="2">
        <v>3166</v>
      </c>
      <c r="AA6" s="2">
        <v>3265</v>
      </c>
      <c r="AB6" s="2">
        <v>3367</v>
      </c>
      <c r="AC6" s="2">
        <v>3510</v>
      </c>
      <c r="AD6" s="2">
        <v>3633</v>
      </c>
      <c r="AE6" s="2">
        <v>3619</v>
      </c>
    </row>
    <row r="7" spans="1:31" ht="15">
      <c r="A7" s="1" t="s">
        <v>69</v>
      </c>
      <c r="B7" s="2">
        <v>6256</v>
      </c>
      <c r="C7" s="2">
        <v>6531</v>
      </c>
      <c r="D7" s="2">
        <v>6689</v>
      </c>
      <c r="E7" s="2">
        <v>6815</v>
      </c>
      <c r="F7" s="2">
        <v>6959</v>
      </c>
      <c r="G7" s="2">
        <v>7040</v>
      </c>
      <c r="H7" s="2">
        <v>7136</v>
      </c>
      <c r="I7" s="2">
        <v>7377</v>
      </c>
      <c r="J7" s="2">
        <v>7555</v>
      </c>
      <c r="K7" s="2">
        <v>7584</v>
      </c>
      <c r="L7" s="2">
        <v>7592</v>
      </c>
      <c r="M7" s="2">
        <v>7443</v>
      </c>
      <c r="N7" s="2">
        <v>7367</v>
      </c>
      <c r="O7" s="2">
        <v>7476</v>
      </c>
      <c r="P7" s="2">
        <v>7468</v>
      </c>
      <c r="Q7" s="2">
        <v>7453</v>
      </c>
      <c r="R7" s="2">
        <v>7471</v>
      </c>
      <c r="S7" s="2">
        <v>7714</v>
      </c>
      <c r="T7" s="2">
        <v>7878</v>
      </c>
      <c r="U7" s="2">
        <v>8033</v>
      </c>
      <c r="V7" s="2">
        <v>8265</v>
      </c>
      <c r="W7" s="2">
        <v>8573</v>
      </c>
      <c r="X7" s="2">
        <v>8900</v>
      </c>
      <c r="Y7" s="2">
        <v>9215</v>
      </c>
      <c r="Z7" s="2">
        <v>9453</v>
      </c>
      <c r="AA7" s="2">
        <v>9707</v>
      </c>
      <c r="AB7" s="2">
        <v>9565</v>
      </c>
      <c r="AC7" s="2">
        <v>9780</v>
      </c>
      <c r="AD7" s="2">
        <v>10011</v>
      </c>
      <c r="AE7" s="2">
        <v>10017</v>
      </c>
    </row>
    <row r="8" spans="1:31" ht="15">
      <c r="A8" s="1" t="s">
        <v>70</v>
      </c>
      <c r="B8" s="2">
        <v>10152</v>
      </c>
      <c r="C8" s="2">
        <v>10561</v>
      </c>
      <c r="D8" s="2">
        <v>10991</v>
      </c>
      <c r="E8" s="2">
        <v>11204</v>
      </c>
      <c r="F8" s="2">
        <v>11470</v>
      </c>
      <c r="G8" s="2">
        <v>11641</v>
      </c>
      <c r="H8" s="2">
        <v>12513</v>
      </c>
      <c r="I8" s="2">
        <v>13294</v>
      </c>
      <c r="J8" s="2">
        <v>13689</v>
      </c>
      <c r="K8" s="2">
        <v>14078</v>
      </c>
      <c r="L8" s="2">
        <v>14249</v>
      </c>
      <c r="M8" s="2">
        <v>14533</v>
      </c>
      <c r="N8" s="2">
        <v>14637</v>
      </c>
      <c r="O8" s="2">
        <v>14925</v>
      </c>
      <c r="P8" s="2">
        <v>15246</v>
      </c>
      <c r="Q8" s="2">
        <v>15378</v>
      </c>
      <c r="R8" s="2">
        <v>15620</v>
      </c>
      <c r="S8" s="2">
        <v>15870</v>
      </c>
      <c r="T8" s="2">
        <v>15965</v>
      </c>
      <c r="U8" s="2">
        <v>16133</v>
      </c>
      <c r="V8" s="2">
        <v>16414</v>
      </c>
      <c r="W8" s="2">
        <v>16808</v>
      </c>
      <c r="X8" s="2">
        <v>16864</v>
      </c>
      <c r="Y8" s="2">
        <v>17327</v>
      </c>
      <c r="Z8" s="2">
        <v>17982</v>
      </c>
      <c r="AA8" s="2">
        <v>18184</v>
      </c>
      <c r="AB8" s="2">
        <v>17879</v>
      </c>
      <c r="AC8" s="2">
        <v>18722</v>
      </c>
      <c r="AD8" s="2">
        <v>19278</v>
      </c>
      <c r="AE8" s="2">
        <v>19509</v>
      </c>
    </row>
    <row r="9" spans="1:31" ht="15">
      <c r="A9" s="1" t="s">
        <v>71</v>
      </c>
      <c r="B9" s="2">
        <v>5587</v>
      </c>
      <c r="C9" s="2">
        <v>5911</v>
      </c>
      <c r="D9" s="2">
        <v>6281</v>
      </c>
      <c r="E9" s="2">
        <v>6597</v>
      </c>
      <c r="F9" s="2">
        <v>7002</v>
      </c>
      <c r="G9" s="2">
        <v>7558</v>
      </c>
      <c r="H9" s="2">
        <v>8196</v>
      </c>
      <c r="I9" s="2">
        <v>8738</v>
      </c>
      <c r="J9" s="2">
        <v>8976</v>
      </c>
      <c r="K9" s="2">
        <v>9336</v>
      </c>
      <c r="L9" s="2">
        <v>9826</v>
      </c>
      <c r="M9" s="2">
        <v>10424</v>
      </c>
      <c r="N9" s="2">
        <v>10812</v>
      </c>
      <c r="O9" s="2">
        <v>11162</v>
      </c>
      <c r="P9" s="2">
        <v>11463</v>
      </c>
      <c r="Q9" s="2">
        <v>11835</v>
      </c>
      <c r="R9" s="2">
        <v>11821</v>
      </c>
      <c r="S9" s="2">
        <v>11841</v>
      </c>
      <c r="T9" s="2">
        <v>12106</v>
      </c>
      <c r="U9" s="2">
        <v>12612</v>
      </c>
      <c r="V9" s="2">
        <v>12986</v>
      </c>
      <c r="W9" s="2">
        <v>13341</v>
      </c>
      <c r="X9" s="2">
        <v>13832</v>
      </c>
      <c r="Y9" s="2">
        <v>14380</v>
      </c>
      <c r="Z9" s="2">
        <v>15101</v>
      </c>
      <c r="AA9" s="2">
        <v>15055</v>
      </c>
      <c r="AB9" s="2">
        <v>15031</v>
      </c>
      <c r="AC9" s="2">
        <v>15688</v>
      </c>
      <c r="AD9" s="2">
        <v>16378</v>
      </c>
      <c r="AE9" s="2">
        <v>16875</v>
      </c>
    </row>
    <row r="10" spans="1:31" ht="15">
      <c r="A10" s="1" t="s">
        <v>267</v>
      </c>
      <c r="B10" s="2">
        <v>10179</v>
      </c>
      <c r="C10" s="2">
        <v>10625</v>
      </c>
      <c r="D10" s="2">
        <v>10721</v>
      </c>
      <c r="E10" s="2">
        <v>10885</v>
      </c>
      <c r="F10" s="2">
        <v>10925</v>
      </c>
      <c r="G10" s="2">
        <v>11007</v>
      </c>
      <c r="H10" s="2">
        <v>11611</v>
      </c>
      <c r="I10" s="2">
        <v>11904</v>
      </c>
      <c r="J10" s="2">
        <v>11770</v>
      </c>
      <c r="K10" s="2">
        <v>11382</v>
      </c>
      <c r="L10" s="2">
        <v>10743</v>
      </c>
      <c r="M10" s="2">
        <v>10475</v>
      </c>
      <c r="N10" s="2">
        <v>10110</v>
      </c>
      <c r="O10" s="2">
        <v>10021</v>
      </c>
      <c r="P10" s="2">
        <v>9818</v>
      </c>
      <c r="Q10" s="2">
        <v>9775</v>
      </c>
      <c r="R10" s="2">
        <v>9578</v>
      </c>
      <c r="S10" s="2">
        <v>9557</v>
      </c>
      <c r="T10" s="2">
        <v>9449</v>
      </c>
      <c r="U10" s="2">
        <v>9431</v>
      </c>
      <c r="V10" s="2">
        <v>9435</v>
      </c>
      <c r="W10" s="2">
        <v>9637</v>
      </c>
      <c r="X10" s="2">
        <v>9838</v>
      </c>
      <c r="Y10" s="2">
        <v>9877</v>
      </c>
      <c r="Z10" s="2">
        <v>10014</v>
      </c>
      <c r="AA10" s="2">
        <v>9874</v>
      </c>
      <c r="AB10" s="2">
        <v>9644</v>
      </c>
      <c r="AC10" s="2">
        <v>9871</v>
      </c>
      <c r="AD10" s="2">
        <v>10261</v>
      </c>
      <c r="AE10" s="2">
        <v>10400</v>
      </c>
    </row>
    <row r="11" spans="1:31" ht="30">
      <c r="A11" s="1" t="s">
        <v>72</v>
      </c>
      <c r="B11" s="2">
        <v>11597</v>
      </c>
      <c r="C11" s="2">
        <v>11860</v>
      </c>
      <c r="D11" s="2">
        <v>12070</v>
      </c>
      <c r="E11" s="2">
        <v>12144</v>
      </c>
      <c r="F11" s="2">
        <v>12234</v>
      </c>
      <c r="G11" s="2">
        <v>12484</v>
      </c>
      <c r="H11" s="2">
        <v>13050</v>
      </c>
      <c r="I11" s="2">
        <v>13507</v>
      </c>
      <c r="J11" s="2">
        <v>13647</v>
      </c>
      <c r="K11" s="2">
        <v>13574</v>
      </c>
      <c r="L11" s="2">
        <v>13522</v>
      </c>
      <c r="M11" s="2">
        <v>13693</v>
      </c>
      <c r="N11" s="2">
        <v>13770</v>
      </c>
      <c r="O11" s="2">
        <v>13668</v>
      </c>
      <c r="P11" s="2">
        <v>13912</v>
      </c>
      <c r="Q11" s="2">
        <v>14080</v>
      </c>
      <c r="R11" s="2">
        <v>14249</v>
      </c>
      <c r="S11" s="2">
        <v>14464</v>
      </c>
      <c r="T11" s="2">
        <v>14766</v>
      </c>
      <c r="U11" s="2">
        <v>14917</v>
      </c>
      <c r="V11" s="2">
        <v>14957</v>
      </c>
      <c r="W11" s="2">
        <v>15273</v>
      </c>
      <c r="X11" s="2">
        <v>15333</v>
      </c>
      <c r="Y11" s="2">
        <v>15434</v>
      </c>
      <c r="Z11" s="2">
        <v>15474</v>
      </c>
      <c r="AA11" s="2">
        <v>15274</v>
      </c>
      <c r="AB11" s="2">
        <v>14957</v>
      </c>
      <c r="AC11" s="2">
        <v>15523</v>
      </c>
      <c r="AD11" s="2">
        <v>15981</v>
      </c>
      <c r="AE11" s="2">
        <v>16247</v>
      </c>
    </row>
    <row r="12" spans="1:31" ht="15">
      <c r="A12" s="1" t="s">
        <v>73</v>
      </c>
      <c r="B12" s="2">
        <v>15663</v>
      </c>
      <c r="C12" s="2">
        <v>16063</v>
      </c>
      <c r="D12" s="2">
        <v>16308</v>
      </c>
      <c r="E12" s="2">
        <v>16514</v>
      </c>
      <c r="F12" s="2">
        <v>17056</v>
      </c>
      <c r="G12" s="2">
        <v>17682</v>
      </c>
      <c r="H12" s="2">
        <v>18791</v>
      </c>
      <c r="I12" s="2">
        <v>19739</v>
      </c>
      <c r="J12" s="2">
        <v>19572</v>
      </c>
      <c r="K12" s="2">
        <v>19453</v>
      </c>
      <c r="L12" s="2">
        <v>19422</v>
      </c>
      <c r="M12" s="2">
        <v>19448</v>
      </c>
      <c r="N12" s="2">
        <v>19304</v>
      </c>
      <c r="O12" s="2">
        <v>19227</v>
      </c>
      <c r="P12" s="2">
        <v>19160</v>
      </c>
      <c r="Q12" s="2">
        <v>19014</v>
      </c>
      <c r="R12" s="2">
        <v>18905</v>
      </c>
      <c r="S12" s="2">
        <v>18758</v>
      </c>
      <c r="T12" s="2">
        <v>18742</v>
      </c>
      <c r="U12" s="2">
        <v>18869</v>
      </c>
      <c r="V12" s="2">
        <v>19014</v>
      </c>
      <c r="W12" s="2">
        <v>19217</v>
      </c>
      <c r="X12" s="2">
        <v>19587</v>
      </c>
      <c r="Y12" s="2">
        <v>19666</v>
      </c>
      <c r="Z12" s="2">
        <v>19870</v>
      </c>
      <c r="AA12" s="2">
        <v>19859</v>
      </c>
      <c r="AB12" s="2">
        <v>19552</v>
      </c>
      <c r="AC12" s="2">
        <v>20163</v>
      </c>
      <c r="AD12" s="2">
        <v>21101</v>
      </c>
      <c r="AE12" s="2">
        <v>21779</v>
      </c>
    </row>
    <row r="13" spans="1:31" ht="15">
      <c r="A13" s="1" t="s">
        <v>268</v>
      </c>
      <c r="B13" s="2">
        <v>5449</v>
      </c>
      <c r="C13" s="2">
        <v>5694</v>
      </c>
      <c r="D13" s="2">
        <v>5918</v>
      </c>
      <c r="E13" s="2">
        <v>5940</v>
      </c>
      <c r="F13" s="2">
        <v>6107</v>
      </c>
      <c r="G13" s="2">
        <v>6203</v>
      </c>
      <c r="H13" s="2">
        <v>6182</v>
      </c>
      <c r="I13" s="2">
        <v>6261</v>
      </c>
      <c r="J13" s="2">
        <v>6301</v>
      </c>
      <c r="K13" s="2">
        <v>6325</v>
      </c>
      <c r="L13" s="2">
        <v>6189</v>
      </c>
      <c r="M13" s="2">
        <v>6148</v>
      </c>
      <c r="N13" s="2">
        <v>6044</v>
      </c>
      <c r="O13" s="2">
        <v>6095</v>
      </c>
      <c r="P13" s="2">
        <v>6049</v>
      </c>
      <c r="Q13" s="2">
        <v>6186</v>
      </c>
      <c r="R13" s="2">
        <v>6236</v>
      </c>
      <c r="S13" s="2">
        <v>6224</v>
      </c>
      <c r="T13" s="2">
        <v>6248</v>
      </c>
      <c r="U13" s="2">
        <v>6317</v>
      </c>
      <c r="V13" s="2">
        <v>6367</v>
      </c>
      <c r="W13" s="2">
        <v>6450</v>
      </c>
      <c r="X13" s="2">
        <v>6331</v>
      </c>
      <c r="Y13" s="2">
        <v>6397</v>
      </c>
      <c r="Z13" s="2">
        <v>6475</v>
      </c>
      <c r="AA13" s="2">
        <v>6498</v>
      </c>
      <c r="AB13" s="2">
        <v>6338</v>
      </c>
      <c r="AC13" s="2">
        <v>6182</v>
      </c>
      <c r="AD13" s="2">
        <v>6077</v>
      </c>
      <c r="AE13" s="2">
        <v>5890</v>
      </c>
    </row>
    <row r="14" spans="1:31" ht="15">
      <c r="A14" s="1" t="s">
        <v>269</v>
      </c>
      <c r="B14" s="2">
        <v>186</v>
      </c>
      <c r="C14" s="2">
        <v>178</v>
      </c>
      <c r="D14" s="2">
        <v>197</v>
      </c>
      <c r="E14" s="2">
        <v>173</v>
      </c>
      <c r="F14" s="2">
        <v>162</v>
      </c>
      <c r="G14" s="2">
        <v>152</v>
      </c>
      <c r="H14" s="2">
        <v>153</v>
      </c>
      <c r="I14" s="2">
        <v>109</v>
      </c>
      <c r="J14" s="2">
        <v>102</v>
      </c>
      <c r="K14" s="2">
        <v>110</v>
      </c>
      <c r="L14" s="2">
        <v>80</v>
      </c>
      <c r="M14" s="2">
        <v>78</v>
      </c>
      <c r="N14" s="2">
        <v>75</v>
      </c>
      <c r="O14" s="2">
        <v>77</v>
      </c>
      <c r="P14" s="2">
        <v>78</v>
      </c>
      <c r="Q14" s="2">
        <v>85</v>
      </c>
      <c r="R14" s="2">
        <v>85</v>
      </c>
      <c r="S14" s="2">
        <v>92</v>
      </c>
      <c r="T14" s="2">
        <v>98</v>
      </c>
      <c r="U14" s="2">
        <v>85</v>
      </c>
      <c r="V14" s="2">
        <v>81</v>
      </c>
      <c r="W14" s="2">
        <v>75</v>
      </c>
      <c r="X14" s="2">
        <v>73</v>
      </c>
      <c r="Y14" s="2">
        <v>79</v>
      </c>
      <c r="Z14" s="2">
        <v>100</v>
      </c>
      <c r="AA14" s="2">
        <v>102</v>
      </c>
      <c r="AB14" s="2">
        <v>102</v>
      </c>
      <c r="AC14" s="2">
        <v>105</v>
      </c>
      <c r="AD14" s="2">
        <v>107</v>
      </c>
      <c r="AE14" s="2">
        <v>108</v>
      </c>
    </row>
    <row r="15" spans="1:31" ht="15">
      <c r="A15" s="1" t="s">
        <v>74</v>
      </c>
      <c r="B15" s="2">
        <v>967</v>
      </c>
      <c r="C15" s="2">
        <v>1013</v>
      </c>
      <c r="D15" s="2">
        <v>1101</v>
      </c>
      <c r="E15" s="2">
        <v>1051</v>
      </c>
      <c r="F15" s="2">
        <v>1073</v>
      </c>
      <c r="G15" s="2">
        <v>1047</v>
      </c>
      <c r="H15" s="2">
        <v>1068</v>
      </c>
      <c r="I15" s="2">
        <v>1048</v>
      </c>
      <c r="J15" s="2">
        <v>1008</v>
      </c>
      <c r="K15" s="2">
        <v>1049</v>
      </c>
      <c r="L15" s="2">
        <v>1068</v>
      </c>
      <c r="M15" s="2">
        <v>1000</v>
      </c>
      <c r="N15" s="2">
        <v>947</v>
      </c>
      <c r="O15" s="2">
        <v>1022</v>
      </c>
      <c r="P15" s="2">
        <v>1027</v>
      </c>
      <c r="Q15" s="2">
        <v>1071</v>
      </c>
      <c r="R15" s="2">
        <v>1065</v>
      </c>
      <c r="S15" s="2">
        <v>1110</v>
      </c>
      <c r="T15" s="2">
        <v>1162</v>
      </c>
      <c r="U15" s="2">
        <v>1174</v>
      </c>
      <c r="V15" s="2">
        <v>1174</v>
      </c>
      <c r="W15" s="2">
        <v>1182</v>
      </c>
      <c r="X15" s="2">
        <v>1157</v>
      </c>
      <c r="Y15" s="2">
        <v>1105</v>
      </c>
      <c r="Z15" s="2">
        <v>1071</v>
      </c>
      <c r="AA15" s="2">
        <v>1034</v>
      </c>
      <c r="AB15" s="2">
        <v>945</v>
      </c>
      <c r="AC15" s="2">
        <v>964</v>
      </c>
      <c r="AD15" s="2">
        <v>933</v>
      </c>
      <c r="AE15" s="2">
        <v>931</v>
      </c>
    </row>
    <row r="16" spans="1:31" ht="15">
      <c r="A16" s="1" t="s">
        <v>270</v>
      </c>
      <c r="B16" s="2">
        <v>7105</v>
      </c>
      <c r="C16" s="2">
        <v>7541</v>
      </c>
      <c r="D16" s="2">
        <v>7762</v>
      </c>
      <c r="E16" s="2">
        <v>7624</v>
      </c>
      <c r="F16" s="2">
        <v>7784</v>
      </c>
      <c r="G16" s="2">
        <v>8978</v>
      </c>
      <c r="H16" s="2">
        <v>10059</v>
      </c>
      <c r="I16" s="2">
        <v>10402</v>
      </c>
      <c r="J16" s="2">
        <v>9687</v>
      </c>
      <c r="K16" s="2">
        <v>9305</v>
      </c>
      <c r="L16" s="2">
        <v>9467</v>
      </c>
      <c r="M16" s="2">
        <v>9731</v>
      </c>
      <c r="N16" s="2">
        <v>10220</v>
      </c>
      <c r="O16" s="2">
        <v>10315</v>
      </c>
      <c r="P16" s="2">
        <v>10526</v>
      </c>
      <c r="Q16" s="2">
        <v>10796</v>
      </c>
      <c r="R16" s="2">
        <v>10894</v>
      </c>
      <c r="S16" s="2">
        <v>11028</v>
      </c>
      <c r="T16" s="2">
        <v>11221</v>
      </c>
      <c r="U16" s="2">
        <v>11384</v>
      </c>
      <c r="V16" s="2">
        <v>11305</v>
      </c>
      <c r="W16" s="2">
        <v>11450</v>
      </c>
      <c r="X16" s="2">
        <v>11381</v>
      </c>
      <c r="Y16" s="2">
        <v>11382</v>
      </c>
      <c r="Z16" s="2">
        <v>11523</v>
      </c>
      <c r="AA16" s="2">
        <v>11140</v>
      </c>
      <c r="AB16" s="2">
        <v>11010</v>
      </c>
      <c r="AC16" s="2">
        <v>11391</v>
      </c>
      <c r="AD16" s="2">
        <v>11598</v>
      </c>
      <c r="AE16" s="2">
        <v>11833</v>
      </c>
    </row>
    <row r="17" spans="1:31" ht="15">
      <c r="A17" s="1" t="s">
        <v>75</v>
      </c>
      <c r="B17" s="2">
        <v>11426</v>
      </c>
      <c r="C17" s="2">
        <v>11885</v>
      </c>
      <c r="D17" s="2">
        <v>12091</v>
      </c>
      <c r="E17" s="2">
        <v>12261</v>
      </c>
      <c r="F17" s="2">
        <v>12542</v>
      </c>
      <c r="G17" s="2">
        <v>12691</v>
      </c>
      <c r="H17" s="2">
        <v>13012</v>
      </c>
      <c r="I17" s="2">
        <v>13492</v>
      </c>
      <c r="J17" s="2">
        <v>13360</v>
      </c>
      <c r="K17" s="2">
        <v>13307</v>
      </c>
      <c r="L17" s="2">
        <v>13471</v>
      </c>
      <c r="M17" s="2">
        <v>13414</v>
      </c>
      <c r="N17" s="2">
        <v>13232</v>
      </c>
      <c r="O17" s="2">
        <v>13303</v>
      </c>
      <c r="P17" s="2">
        <v>13383</v>
      </c>
      <c r="Q17" s="2">
        <v>13257</v>
      </c>
      <c r="R17" s="2">
        <v>13076</v>
      </c>
      <c r="S17" s="2">
        <v>13033</v>
      </c>
      <c r="T17" s="2">
        <v>12898</v>
      </c>
      <c r="U17" s="2">
        <v>13106</v>
      </c>
      <c r="V17" s="2">
        <v>13221</v>
      </c>
      <c r="W17" s="2">
        <v>13039</v>
      </c>
      <c r="X17" s="2">
        <v>13214</v>
      </c>
      <c r="Y17" s="2">
        <v>13262</v>
      </c>
      <c r="Z17" s="2">
        <v>13460</v>
      </c>
      <c r="AA17" s="2">
        <v>13221</v>
      </c>
      <c r="AB17" s="2">
        <v>12885</v>
      </c>
      <c r="AC17" s="2">
        <v>13279</v>
      </c>
      <c r="AD17" s="2">
        <v>13709</v>
      </c>
      <c r="AE17" s="2">
        <v>13843</v>
      </c>
    </row>
    <row r="18" spans="1:31" ht="15">
      <c r="A18" s="1" t="s">
        <v>76</v>
      </c>
      <c r="B18" s="2">
        <v>16184</v>
      </c>
      <c r="C18" s="2">
        <v>16823</v>
      </c>
      <c r="D18" s="2">
        <v>16939</v>
      </c>
      <c r="E18" s="2">
        <v>17227</v>
      </c>
      <c r="F18" s="2">
        <v>17708</v>
      </c>
      <c r="G18" s="2">
        <v>18246</v>
      </c>
      <c r="H18" s="2">
        <v>19195</v>
      </c>
      <c r="I18" s="2">
        <v>19749</v>
      </c>
      <c r="J18" s="2">
        <v>19757</v>
      </c>
      <c r="K18" s="2">
        <v>19787</v>
      </c>
      <c r="L18" s="2">
        <v>19938</v>
      </c>
      <c r="M18" s="2">
        <v>19890</v>
      </c>
      <c r="N18" s="2">
        <v>19906</v>
      </c>
      <c r="O18" s="2">
        <v>20209</v>
      </c>
      <c r="P18" s="2">
        <v>20529</v>
      </c>
      <c r="Q18" s="2">
        <v>20759</v>
      </c>
      <c r="R18" s="2">
        <v>20978</v>
      </c>
      <c r="S18" s="2">
        <v>21206</v>
      </c>
      <c r="T18" s="2">
        <v>21303</v>
      </c>
      <c r="U18" s="2">
        <v>21412</v>
      </c>
      <c r="V18" s="2">
        <v>21618</v>
      </c>
      <c r="W18" s="2">
        <v>21777</v>
      </c>
      <c r="X18" s="2">
        <v>21952</v>
      </c>
      <c r="Y18" s="2">
        <v>22325</v>
      </c>
      <c r="Z18" s="2">
        <v>22498</v>
      </c>
      <c r="AA18" s="2">
        <v>22085</v>
      </c>
      <c r="AB18" s="2">
        <v>21679</v>
      </c>
      <c r="AC18" s="2">
        <v>22152</v>
      </c>
      <c r="AD18" s="2">
        <v>23163</v>
      </c>
      <c r="AE18" s="2">
        <v>23391</v>
      </c>
    </row>
    <row r="19" spans="1:31" ht="15">
      <c r="A19" s="1" t="s">
        <v>271</v>
      </c>
      <c r="B19" s="2">
        <v>9099</v>
      </c>
      <c r="C19" s="2">
        <v>9463</v>
      </c>
      <c r="D19" s="2">
        <v>9807</v>
      </c>
      <c r="E19" s="2">
        <v>10055</v>
      </c>
      <c r="F19" s="2">
        <v>10327</v>
      </c>
      <c r="G19" s="2">
        <v>10542</v>
      </c>
      <c r="H19" s="2">
        <v>11165</v>
      </c>
      <c r="I19" s="2">
        <v>11480</v>
      </c>
      <c r="J19" s="2">
        <v>11426</v>
      </c>
      <c r="K19" s="2">
        <v>11336</v>
      </c>
      <c r="L19" s="2">
        <v>11106</v>
      </c>
      <c r="M19" s="2">
        <v>10928</v>
      </c>
      <c r="N19" s="2">
        <v>10797</v>
      </c>
      <c r="O19" s="2">
        <v>10768</v>
      </c>
      <c r="P19" s="2">
        <v>10882</v>
      </c>
      <c r="Q19" s="2">
        <v>10851</v>
      </c>
      <c r="R19" s="2">
        <v>10705</v>
      </c>
      <c r="S19" s="2">
        <v>10684</v>
      </c>
      <c r="T19" s="2">
        <v>10740</v>
      </c>
      <c r="U19" s="2">
        <v>10701</v>
      </c>
      <c r="V19" s="2">
        <v>10709</v>
      </c>
      <c r="W19" s="2">
        <v>10615</v>
      </c>
      <c r="X19" s="2">
        <v>10471</v>
      </c>
      <c r="Y19" s="2">
        <v>10371</v>
      </c>
      <c r="Z19" s="2">
        <v>10277</v>
      </c>
      <c r="AA19" s="2">
        <v>10014</v>
      </c>
      <c r="AB19" s="2">
        <v>9522</v>
      </c>
      <c r="AC19" s="2">
        <v>9617</v>
      </c>
      <c r="AD19" s="2">
        <v>9818</v>
      </c>
      <c r="AE19" s="2">
        <v>9873</v>
      </c>
    </row>
    <row r="20" spans="1:31" ht="15">
      <c r="A20" s="1" t="s">
        <v>272</v>
      </c>
      <c r="B20" s="2">
        <v>10593</v>
      </c>
      <c r="C20" s="2">
        <v>10885</v>
      </c>
      <c r="D20" s="2">
        <v>10936</v>
      </c>
      <c r="E20" s="2">
        <v>11369</v>
      </c>
      <c r="F20" s="2">
        <v>11295</v>
      </c>
      <c r="G20" s="2">
        <v>11451</v>
      </c>
      <c r="H20" s="2">
        <v>11858</v>
      </c>
      <c r="I20" s="2">
        <v>12138</v>
      </c>
      <c r="J20" s="2">
        <v>12246</v>
      </c>
      <c r="K20" s="2">
        <v>12200</v>
      </c>
      <c r="L20" s="2">
        <v>12303</v>
      </c>
      <c r="M20" s="2">
        <v>12466</v>
      </c>
      <c r="N20" s="2">
        <v>12452</v>
      </c>
      <c r="O20" s="2">
        <v>12605</v>
      </c>
      <c r="P20" s="2">
        <v>12653</v>
      </c>
      <c r="Q20" s="2">
        <v>13070</v>
      </c>
      <c r="R20" s="2">
        <v>13265</v>
      </c>
      <c r="S20" s="2">
        <v>13589</v>
      </c>
      <c r="T20" s="2">
        <v>14032</v>
      </c>
      <c r="U20" s="2">
        <v>14300</v>
      </c>
      <c r="V20" s="2">
        <v>14523</v>
      </c>
      <c r="W20" s="2">
        <v>14773</v>
      </c>
      <c r="X20" s="2">
        <v>14873</v>
      </c>
      <c r="Y20" s="2">
        <v>15087</v>
      </c>
      <c r="Z20" s="2">
        <v>15208</v>
      </c>
      <c r="AA20" s="2">
        <v>14952</v>
      </c>
      <c r="AB20" s="2">
        <v>14778</v>
      </c>
      <c r="AC20" s="2">
        <v>15072</v>
      </c>
      <c r="AD20" s="2">
        <v>15299</v>
      </c>
      <c r="AE20" s="2">
        <v>15529</v>
      </c>
    </row>
    <row r="21" spans="1:31" ht="30">
      <c r="A21" s="1" t="s">
        <v>273</v>
      </c>
      <c r="B21" s="2">
        <v>8531</v>
      </c>
      <c r="C21" s="2">
        <v>8891</v>
      </c>
      <c r="D21" s="2">
        <v>8900</v>
      </c>
      <c r="E21" s="2">
        <v>8840</v>
      </c>
      <c r="F21" s="2">
        <v>8877</v>
      </c>
      <c r="G21" s="2">
        <v>8895</v>
      </c>
      <c r="H21" s="2">
        <v>9085</v>
      </c>
      <c r="I21" s="2">
        <v>9429</v>
      </c>
      <c r="J21" s="2">
        <v>9299</v>
      </c>
      <c r="K21" s="2">
        <v>9242</v>
      </c>
      <c r="L21" s="2">
        <v>9230</v>
      </c>
      <c r="M21" s="2">
        <v>9207</v>
      </c>
      <c r="N21" s="2">
        <v>9234</v>
      </c>
      <c r="O21" s="2">
        <v>9364</v>
      </c>
      <c r="P21" s="2">
        <v>9409</v>
      </c>
      <c r="Q21" s="2">
        <v>9441</v>
      </c>
      <c r="R21" s="2">
        <v>9375</v>
      </c>
      <c r="S21" s="2">
        <v>9316</v>
      </c>
      <c r="T21" s="2">
        <v>9268</v>
      </c>
      <c r="U21" s="2">
        <v>9398</v>
      </c>
      <c r="V21" s="2">
        <v>9553</v>
      </c>
      <c r="W21" s="2">
        <v>9493</v>
      </c>
      <c r="X21" s="2">
        <v>9613</v>
      </c>
      <c r="Y21" s="2">
        <v>9758</v>
      </c>
      <c r="Z21" s="2">
        <v>9772</v>
      </c>
      <c r="AA21" s="2">
        <v>9781</v>
      </c>
      <c r="AB21" s="2">
        <v>9496</v>
      </c>
      <c r="AC21" s="2">
        <v>9700</v>
      </c>
      <c r="AD21" s="2">
        <v>10172</v>
      </c>
      <c r="AE21" s="2">
        <v>10212</v>
      </c>
    </row>
    <row r="22" spans="1:31" ht="15">
      <c r="A22" s="1" t="s">
        <v>77</v>
      </c>
      <c r="B22" s="2">
        <v>16926</v>
      </c>
      <c r="C22" s="2">
        <v>17930</v>
      </c>
      <c r="D22" s="2">
        <v>18582</v>
      </c>
      <c r="E22" s="2">
        <v>19296</v>
      </c>
      <c r="F22" s="2">
        <v>19879</v>
      </c>
      <c r="G22" s="2">
        <v>20683</v>
      </c>
      <c r="H22" s="2">
        <v>22387</v>
      </c>
      <c r="I22" s="2">
        <v>23703</v>
      </c>
      <c r="J22" s="2">
        <v>24090</v>
      </c>
      <c r="K22" s="2">
        <v>24737</v>
      </c>
      <c r="L22" s="2">
        <v>25261</v>
      </c>
      <c r="M22" s="2">
        <v>25757</v>
      </c>
      <c r="N22" s="2">
        <v>26138</v>
      </c>
      <c r="O22" s="2">
        <v>26590</v>
      </c>
      <c r="P22" s="2">
        <v>26930</v>
      </c>
      <c r="Q22" s="2">
        <v>27319</v>
      </c>
      <c r="R22" s="2">
        <v>27728</v>
      </c>
      <c r="S22" s="2">
        <v>28097</v>
      </c>
      <c r="T22" s="2">
        <v>28716</v>
      </c>
      <c r="U22" s="2">
        <v>29358</v>
      </c>
      <c r="V22" s="2">
        <v>29955</v>
      </c>
      <c r="W22" s="2">
        <v>30700</v>
      </c>
      <c r="X22" s="2">
        <v>31289</v>
      </c>
      <c r="Y22" s="2">
        <v>31968</v>
      </c>
      <c r="Z22" s="2">
        <v>32766</v>
      </c>
      <c r="AA22" s="2">
        <v>32765</v>
      </c>
      <c r="AB22" s="2">
        <v>32544</v>
      </c>
      <c r="AC22" s="2">
        <v>34134</v>
      </c>
      <c r="AD22" s="2">
        <v>35014</v>
      </c>
      <c r="AE22" s="2">
        <v>35088</v>
      </c>
    </row>
    <row r="23" spans="1:31" ht="15">
      <c r="A23" s="1" t="s">
        <v>274</v>
      </c>
      <c r="B23" s="2">
        <v>12677</v>
      </c>
      <c r="C23" s="2">
        <v>13144</v>
      </c>
      <c r="D23" s="2">
        <v>13519</v>
      </c>
      <c r="E23" s="2">
        <v>13881</v>
      </c>
      <c r="F23" s="2">
        <v>14330</v>
      </c>
      <c r="G23" s="2">
        <v>14751</v>
      </c>
      <c r="H23" s="2">
        <v>15001</v>
      </c>
      <c r="I23" s="2">
        <v>15183</v>
      </c>
      <c r="J23" s="2">
        <v>15387</v>
      </c>
      <c r="K23" s="2">
        <v>15728</v>
      </c>
      <c r="L23" s="2">
        <v>15641</v>
      </c>
      <c r="M23" s="2">
        <v>15536</v>
      </c>
      <c r="N23" s="2">
        <v>15507</v>
      </c>
      <c r="O23" s="2">
        <v>15763</v>
      </c>
      <c r="P23" s="2">
        <v>15855</v>
      </c>
      <c r="Q23" s="2">
        <v>15699</v>
      </c>
      <c r="R23" s="2">
        <v>15517</v>
      </c>
      <c r="S23" s="2">
        <v>15305</v>
      </c>
      <c r="T23" s="2">
        <v>15181</v>
      </c>
      <c r="U23" s="2">
        <v>15217</v>
      </c>
      <c r="V23" s="2">
        <v>15378</v>
      </c>
      <c r="W23" s="2">
        <v>15404</v>
      </c>
      <c r="X23" s="2">
        <v>15364</v>
      </c>
      <c r="Y23" s="2">
        <v>15308</v>
      </c>
      <c r="Z23" s="2">
        <v>15398</v>
      </c>
      <c r="AA23" s="2">
        <v>15359</v>
      </c>
      <c r="AB23" s="2">
        <v>14958</v>
      </c>
      <c r="AC23" s="2">
        <v>15123</v>
      </c>
      <c r="AD23" s="2">
        <v>15721</v>
      </c>
      <c r="AE23" s="2">
        <v>15710</v>
      </c>
    </row>
    <row r="24" spans="1:31" ht="15">
      <c r="A24" s="1" t="s">
        <v>275</v>
      </c>
      <c r="B24" s="2">
        <v>14011</v>
      </c>
      <c r="C24" s="2">
        <v>14315</v>
      </c>
      <c r="D24" s="2">
        <v>14659</v>
      </c>
      <c r="E24" s="2">
        <v>14547</v>
      </c>
      <c r="F24" s="2">
        <v>14975</v>
      </c>
      <c r="G24" s="2">
        <v>15249</v>
      </c>
      <c r="H24" s="2">
        <v>15786</v>
      </c>
      <c r="I24" s="2">
        <v>16418</v>
      </c>
      <c r="J24" s="2">
        <v>16841</v>
      </c>
      <c r="K24" s="2">
        <v>17054</v>
      </c>
      <c r="L24" s="2">
        <v>17341</v>
      </c>
      <c r="M24" s="2">
        <v>17240</v>
      </c>
      <c r="N24" s="2">
        <v>17306</v>
      </c>
      <c r="O24" s="2">
        <v>17471</v>
      </c>
      <c r="P24" s="2">
        <v>17406</v>
      </c>
      <c r="Q24" s="2">
        <v>17301</v>
      </c>
      <c r="R24" s="2">
        <v>17019</v>
      </c>
      <c r="S24" s="2">
        <v>16694</v>
      </c>
      <c r="T24" s="2">
        <v>16633</v>
      </c>
      <c r="U24" s="2">
        <v>16478</v>
      </c>
      <c r="V24" s="2">
        <v>16608</v>
      </c>
      <c r="W24" s="2">
        <v>16565</v>
      </c>
      <c r="X24" s="2">
        <v>16537</v>
      </c>
      <c r="Y24" s="2">
        <v>16434</v>
      </c>
      <c r="Z24" s="2">
        <v>16476</v>
      </c>
      <c r="AA24" s="2">
        <v>16245</v>
      </c>
      <c r="AB24" s="2">
        <v>15625</v>
      </c>
      <c r="AC24" s="2">
        <v>16117</v>
      </c>
      <c r="AD24" s="2">
        <v>16955</v>
      </c>
      <c r="AE24" s="2">
        <v>17040</v>
      </c>
    </row>
    <row r="25" spans="1:31" ht="15">
      <c r="A25" s="1" t="s">
        <v>78</v>
      </c>
      <c r="B25" s="2">
        <v>11376</v>
      </c>
      <c r="C25" s="2">
        <v>12288</v>
      </c>
      <c r="D25" s="2">
        <v>12654</v>
      </c>
      <c r="E25" s="2">
        <v>12698</v>
      </c>
      <c r="F25" s="2">
        <v>13110</v>
      </c>
      <c r="G25" s="2">
        <v>13381</v>
      </c>
      <c r="H25" s="2">
        <v>14032</v>
      </c>
      <c r="I25" s="2">
        <v>14714</v>
      </c>
      <c r="J25" s="2">
        <v>15285</v>
      </c>
      <c r="K25" s="2">
        <v>15586</v>
      </c>
      <c r="L25" s="2">
        <v>15767</v>
      </c>
      <c r="M25" s="2">
        <v>15821</v>
      </c>
      <c r="N25" s="2">
        <v>15956</v>
      </c>
      <c r="O25" s="2">
        <v>15969</v>
      </c>
      <c r="P25" s="2">
        <v>16013</v>
      </c>
      <c r="Q25" s="2">
        <v>16329</v>
      </c>
      <c r="R25" s="2">
        <v>16236</v>
      </c>
      <c r="S25" s="2">
        <v>16208</v>
      </c>
      <c r="T25" s="2">
        <v>16401</v>
      </c>
      <c r="U25" s="2">
        <v>16524</v>
      </c>
      <c r="V25" s="2">
        <v>16772</v>
      </c>
      <c r="W25" s="2">
        <v>16938</v>
      </c>
      <c r="X25" s="2">
        <v>16992</v>
      </c>
      <c r="Y25" s="2">
        <v>16795</v>
      </c>
      <c r="Z25" s="2">
        <v>16895</v>
      </c>
      <c r="AA25" s="2">
        <v>16986</v>
      </c>
      <c r="AB25" s="2">
        <v>16324</v>
      </c>
      <c r="AC25" s="2">
        <v>16755</v>
      </c>
      <c r="AD25" s="2">
        <v>17338</v>
      </c>
      <c r="AE25" s="2">
        <v>17712</v>
      </c>
    </row>
    <row r="26" spans="1:31" ht="15">
      <c r="A26" s="1" t="s">
        <v>79</v>
      </c>
      <c r="B26" s="2">
        <v>7786</v>
      </c>
      <c r="C26" s="2">
        <v>7914</v>
      </c>
      <c r="D26" s="2">
        <v>8161</v>
      </c>
      <c r="E26" s="2">
        <v>8520</v>
      </c>
      <c r="F26" s="2">
        <v>8550</v>
      </c>
      <c r="G26" s="2">
        <v>8760</v>
      </c>
      <c r="H26" s="2">
        <v>9036</v>
      </c>
      <c r="I26" s="2">
        <v>9537</v>
      </c>
      <c r="J26" s="2">
        <v>9697</v>
      </c>
      <c r="K26" s="2">
        <v>9587</v>
      </c>
      <c r="L26" s="2">
        <v>9639</v>
      </c>
      <c r="M26" s="2">
        <v>9502</v>
      </c>
      <c r="N26" s="2">
        <v>9394</v>
      </c>
      <c r="O26" s="2">
        <v>9319</v>
      </c>
      <c r="P26" s="2">
        <v>9298</v>
      </c>
      <c r="Q26" s="2">
        <v>9152</v>
      </c>
      <c r="R26" s="2">
        <v>9204</v>
      </c>
      <c r="S26" s="2">
        <v>8964</v>
      </c>
      <c r="T26" s="2">
        <v>9083</v>
      </c>
      <c r="U26" s="2">
        <v>9031</v>
      </c>
      <c r="V26" s="2">
        <v>9156</v>
      </c>
      <c r="W26" s="2">
        <v>9386</v>
      </c>
      <c r="X26" s="2">
        <v>9639</v>
      </c>
      <c r="Y26" s="2">
        <v>9878</v>
      </c>
      <c r="Z26" s="2">
        <v>10040</v>
      </c>
      <c r="AA26" s="2">
        <v>10392</v>
      </c>
      <c r="AB26" s="2">
        <v>10548</v>
      </c>
      <c r="AC26" s="2">
        <v>10999</v>
      </c>
      <c r="AD26" s="2">
        <v>11640</v>
      </c>
      <c r="AE26" s="2">
        <v>12295</v>
      </c>
    </row>
    <row r="27" spans="1:31" ht="15">
      <c r="A27" s="1" t="s">
        <v>80</v>
      </c>
      <c r="B27" s="2">
        <v>8937</v>
      </c>
      <c r="C27" s="2">
        <v>9209</v>
      </c>
      <c r="D27" s="2">
        <v>9405</v>
      </c>
      <c r="E27" s="2">
        <v>9575</v>
      </c>
      <c r="F27" s="2">
        <v>9738</v>
      </c>
      <c r="G27" s="2">
        <v>9802</v>
      </c>
      <c r="H27" s="2">
        <v>10040</v>
      </c>
      <c r="I27" s="2">
        <v>10369</v>
      </c>
      <c r="J27" s="2">
        <v>10502</v>
      </c>
      <c r="K27" s="2">
        <v>10749</v>
      </c>
      <c r="L27" s="2">
        <v>10765</v>
      </c>
      <c r="M27" s="2">
        <v>10868</v>
      </c>
      <c r="N27" s="2">
        <v>10979</v>
      </c>
      <c r="O27" s="2">
        <v>11066</v>
      </c>
      <c r="P27" s="2">
        <v>11244</v>
      </c>
      <c r="Q27" s="2">
        <v>11317</v>
      </c>
      <c r="R27" s="2">
        <v>11308</v>
      </c>
      <c r="S27" s="2">
        <v>11474</v>
      </c>
      <c r="T27" s="2">
        <v>11528</v>
      </c>
      <c r="U27" s="2">
        <v>11625</v>
      </c>
      <c r="V27" s="2">
        <v>11786</v>
      </c>
      <c r="W27" s="2">
        <v>12149</v>
      </c>
      <c r="X27" s="2">
        <v>12456</v>
      </c>
      <c r="Y27" s="2">
        <v>12765</v>
      </c>
      <c r="Z27" s="2">
        <v>13073</v>
      </c>
      <c r="AA27" s="2">
        <v>13116</v>
      </c>
      <c r="AB27" s="2">
        <v>12952</v>
      </c>
      <c r="AC27" s="2">
        <v>13141</v>
      </c>
      <c r="AD27" s="2">
        <v>13665</v>
      </c>
      <c r="AE27" s="2">
        <v>13897</v>
      </c>
    </row>
    <row r="28" spans="1:31" ht="15">
      <c r="A28" s="1" t="s">
        <v>281</v>
      </c>
      <c r="B28" s="2">
        <v>200687</v>
      </c>
      <c r="C28" s="2">
        <v>208724</v>
      </c>
      <c r="D28" s="2">
        <v>213691</v>
      </c>
      <c r="E28" s="2">
        <v>217216</v>
      </c>
      <c r="F28" s="2">
        <v>222103</v>
      </c>
      <c r="G28" s="2">
        <v>228243</v>
      </c>
      <c r="H28" s="2">
        <v>239356</v>
      </c>
      <c r="I28" s="2">
        <v>248591</v>
      </c>
      <c r="J28" s="2">
        <v>250197</v>
      </c>
      <c r="K28" s="2">
        <v>251509</v>
      </c>
      <c r="L28" s="2">
        <v>252620</v>
      </c>
      <c r="M28" s="2">
        <v>253602</v>
      </c>
      <c r="N28" s="2">
        <v>254187</v>
      </c>
      <c r="O28" s="2">
        <v>256415</v>
      </c>
      <c r="P28" s="2">
        <v>258349</v>
      </c>
      <c r="Q28" s="2">
        <v>260168</v>
      </c>
      <c r="R28" s="2">
        <v>260335</v>
      </c>
      <c r="S28" s="2">
        <v>261228</v>
      </c>
      <c r="T28" s="2">
        <v>263418</v>
      </c>
      <c r="U28" s="2">
        <v>266105</v>
      </c>
      <c r="V28" s="2">
        <v>269277</v>
      </c>
      <c r="W28" s="2">
        <v>272845</v>
      </c>
      <c r="X28" s="2">
        <v>275696</v>
      </c>
      <c r="Y28" s="2">
        <v>278813</v>
      </c>
      <c r="Z28" s="2">
        <v>282926</v>
      </c>
      <c r="AA28" s="2">
        <v>281643</v>
      </c>
      <c r="AB28" s="2">
        <v>276334</v>
      </c>
      <c r="AC28" s="2">
        <v>284478</v>
      </c>
      <c r="AD28" s="2">
        <v>294219</v>
      </c>
      <c r="AE28" s="2">
        <v>298179</v>
      </c>
    </row>
    <row r="29" spans="1:31" ht="15">
      <c r="A29" s="1" t="s">
        <v>81</v>
      </c>
      <c r="B29" s="2">
        <v>4142</v>
      </c>
      <c r="C29" s="2">
        <v>4267</v>
      </c>
      <c r="D29" s="2">
        <v>4254</v>
      </c>
      <c r="E29" s="2">
        <v>4197</v>
      </c>
      <c r="F29" s="2">
        <v>4180</v>
      </c>
      <c r="G29" s="2">
        <v>4059</v>
      </c>
      <c r="H29" s="2">
        <v>4007</v>
      </c>
      <c r="I29" s="2">
        <v>3983</v>
      </c>
      <c r="J29" s="2">
        <v>4026</v>
      </c>
      <c r="K29" s="2">
        <v>3973</v>
      </c>
      <c r="L29" s="2">
        <v>3856</v>
      </c>
      <c r="M29" s="2">
        <v>3848</v>
      </c>
      <c r="N29" s="2">
        <v>3835</v>
      </c>
      <c r="O29" s="2">
        <v>3795</v>
      </c>
      <c r="P29" s="2">
        <v>3863</v>
      </c>
      <c r="Q29" s="2">
        <v>3742</v>
      </c>
      <c r="R29" s="2">
        <v>3713</v>
      </c>
      <c r="S29" s="2">
        <v>3713</v>
      </c>
      <c r="T29" s="2">
        <v>3721</v>
      </c>
      <c r="U29" s="2">
        <v>3728</v>
      </c>
      <c r="V29" s="2">
        <v>3837</v>
      </c>
      <c r="W29" s="2">
        <v>3892</v>
      </c>
      <c r="X29" s="2">
        <v>3921</v>
      </c>
      <c r="Y29" s="2">
        <v>3882</v>
      </c>
      <c r="Z29" s="2">
        <v>3992</v>
      </c>
      <c r="AA29" s="2">
        <v>4008</v>
      </c>
      <c r="AB29" s="2">
        <v>3942</v>
      </c>
      <c r="AC29" s="2">
        <v>3863</v>
      </c>
      <c r="AD29" s="2">
        <v>3847</v>
      </c>
      <c r="AE29" s="2">
        <v>3806</v>
      </c>
    </row>
    <row r="30" spans="1:31" ht="15">
      <c r="A30" s="1" t="s">
        <v>82</v>
      </c>
      <c r="B30" s="2">
        <v>3912</v>
      </c>
      <c r="C30" s="2">
        <v>3995</v>
      </c>
      <c r="D30" s="2">
        <v>3946</v>
      </c>
      <c r="E30" s="2">
        <v>4063</v>
      </c>
      <c r="F30" s="2">
        <v>4065</v>
      </c>
      <c r="G30" s="2">
        <v>4009</v>
      </c>
      <c r="H30" s="2">
        <v>3976</v>
      </c>
      <c r="I30" s="2">
        <v>3839</v>
      </c>
      <c r="J30" s="2">
        <v>3831</v>
      </c>
      <c r="K30" s="2">
        <v>3779</v>
      </c>
      <c r="L30" s="2">
        <v>3697</v>
      </c>
      <c r="M30" s="2">
        <v>3637</v>
      </c>
      <c r="N30" s="2">
        <v>3584</v>
      </c>
      <c r="O30" s="2">
        <v>3580</v>
      </c>
      <c r="P30" s="2">
        <v>3495</v>
      </c>
      <c r="Q30" s="2">
        <v>3446</v>
      </c>
      <c r="R30" s="2">
        <v>3411</v>
      </c>
      <c r="S30" s="2">
        <v>3413</v>
      </c>
      <c r="T30" s="2">
        <v>3408</v>
      </c>
      <c r="U30" s="2">
        <v>3419</v>
      </c>
      <c r="V30" s="2">
        <v>3448</v>
      </c>
      <c r="W30" s="2">
        <v>3429</v>
      </c>
      <c r="X30" s="2">
        <v>3456</v>
      </c>
      <c r="Y30" s="2">
        <v>3566</v>
      </c>
      <c r="Z30" s="2">
        <v>3534</v>
      </c>
      <c r="AA30" s="2">
        <v>3559</v>
      </c>
      <c r="AB30" s="2">
        <v>3554</v>
      </c>
      <c r="AC30" s="2">
        <v>3577</v>
      </c>
      <c r="AD30" s="2">
        <v>3642</v>
      </c>
      <c r="AE30" s="2">
        <v>3586</v>
      </c>
    </row>
    <row r="31" spans="1:31" ht="15">
      <c r="A31" s="1" t="s">
        <v>83</v>
      </c>
      <c r="B31" s="2">
        <v>8906</v>
      </c>
      <c r="C31" s="2">
        <v>9134</v>
      </c>
      <c r="D31" s="2">
        <v>9308</v>
      </c>
      <c r="E31" s="2">
        <v>9308</v>
      </c>
      <c r="F31" s="2">
        <v>9240</v>
      </c>
      <c r="G31" s="2">
        <v>9045</v>
      </c>
      <c r="H31" s="2">
        <v>9083</v>
      </c>
      <c r="I31" s="2">
        <v>9263</v>
      </c>
      <c r="J31" s="2">
        <v>9151</v>
      </c>
      <c r="K31" s="2">
        <v>9135</v>
      </c>
      <c r="L31" s="2">
        <v>9233</v>
      </c>
      <c r="M31" s="2">
        <v>9126</v>
      </c>
      <c r="N31" s="2">
        <v>9281</v>
      </c>
      <c r="O31" s="2">
        <v>9403</v>
      </c>
      <c r="P31" s="2">
        <v>9417</v>
      </c>
      <c r="Q31" s="2">
        <v>9609</v>
      </c>
      <c r="R31" s="2">
        <v>9643</v>
      </c>
      <c r="S31" s="2">
        <v>9777</v>
      </c>
      <c r="T31" s="2">
        <v>9833</v>
      </c>
      <c r="U31" s="2">
        <v>10228</v>
      </c>
      <c r="V31" s="2">
        <v>10551</v>
      </c>
      <c r="W31" s="2">
        <v>10734</v>
      </c>
      <c r="X31" s="2">
        <v>10855</v>
      </c>
      <c r="Y31" s="2">
        <v>10970</v>
      </c>
      <c r="Z31" s="2">
        <v>11097</v>
      </c>
      <c r="AA31" s="2">
        <v>11304</v>
      </c>
      <c r="AB31" s="2">
        <v>11194</v>
      </c>
      <c r="AC31" s="2">
        <v>11448</v>
      </c>
      <c r="AD31" s="2">
        <v>11522</v>
      </c>
      <c r="AE31" s="2">
        <v>11707</v>
      </c>
    </row>
    <row r="32" spans="1:31" ht="15">
      <c r="A32" s="1" t="s">
        <v>84</v>
      </c>
      <c r="B32" s="2">
        <v>6247</v>
      </c>
      <c r="C32" s="2">
        <v>6403</v>
      </c>
      <c r="D32" s="2">
        <v>6575</v>
      </c>
      <c r="E32" s="2">
        <v>6552</v>
      </c>
      <c r="F32" s="2">
        <v>6275</v>
      </c>
      <c r="G32" s="2">
        <v>6088</v>
      </c>
      <c r="H32" s="2">
        <v>6005</v>
      </c>
      <c r="I32" s="2">
        <v>6011</v>
      </c>
      <c r="J32" s="2">
        <v>5949</v>
      </c>
      <c r="K32" s="2">
        <v>6013</v>
      </c>
      <c r="L32" s="2">
        <v>5877</v>
      </c>
      <c r="M32" s="2">
        <v>5852</v>
      </c>
      <c r="N32" s="2">
        <v>5920</v>
      </c>
      <c r="O32" s="2">
        <v>5914</v>
      </c>
      <c r="P32" s="2">
        <v>5821</v>
      </c>
      <c r="Q32" s="2">
        <v>5769</v>
      </c>
      <c r="R32" s="2">
        <v>5715</v>
      </c>
      <c r="S32" s="2">
        <v>5693</v>
      </c>
      <c r="T32" s="2">
        <v>5658</v>
      </c>
      <c r="U32" s="2">
        <v>5708</v>
      </c>
      <c r="V32" s="2">
        <v>5662</v>
      </c>
      <c r="W32" s="2">
        <v>5718</v>
      </c>
      <c r="X32" s="2">
        <v>5739</v>
      </c>
      <c r="Y32" s="2">
        <v>5724</v>
      </c>
      <c r="Z32" s="2">
        <v>5788</v>
      </c>
      <c r="AA32" s="2">
        <v>5825</v>
      </c>
      <c r="AB32" s="2">
        <v>5887</v>
      </c>
      <c r="AC32" s="2">
        <v>6053</v>
      </c>
      <c r="AD32" s="2">
        <v>6252</v>
      </c>
      <c r="AE32" s="2">
        <v>6314</v>
      </c>
    </row>
    <row r="33" spans="1:31" ht="15">
      <c r="A33" s="1" t="s">
        <v>85</v>
      </c>
      <c r="B33" s="2">
        <v>22999</v>
      </c>
      <c r="C33" s="2">
        <v>23400</v>
      </c>
      <c r="D33" s="2">
        <v>24229</v>
      </c>
      <c r="E33" s="2">
        <v>24625</v>
      </c>
      <c r="F33" s="2">
        <v>24870</v>
      </c>
      <c r="G33" s="2">
        <v>25260</v>
      </c>
      <c r="H33" s="2">
        <v>25952</v>
      </c>
      <c r="I33" s="2">
        <v>26859</v>
      </c>
      <c r="J33" s="2">
        <v>27333</v>
      </c>
      <c r="K33" s="2">
        <v>27511</v>
      </c>
      <c r="L33" s="2">
        <v>27721</v>
      </c>
      <c r="M33" s="2">
        <v>27754</v>
      </c>
      <c r="N33" s="2">
        <v>27829</v>
      </c>
      <c r="O33" s="2">
        <v>27975</v>
      </c>
      <c r="P33" s="2">
        <v>28001</v>
      </c>
      <c r="Q33" s="2">
        <v>28087</v>
      </c>
      <c r="R33" s="2">
        <v>28189</v>
      </c>
      <c r="S33" s="2">
        <v>28473</v>
      </c>
      <c r="T33" s="2">
        <v>29020</v>
      </c>
      <c r="U33" s="2">
        <v>29745</v>
      </c>
      <c r="V33" s="2">
        <v>30578</v>
      </c>
      <c r="W33" s="2">
        <v>31619</v>
      </c>
      <c r="X33" s="2">
        <v>32323</v>
      </c>
      <c r="Y33" s="2">
        <v>32795</v>
      </c>
      <c r="Z33" s="2">
        <v>33480</v>
      </c>
      <c r="AA33" s="2">
        <v>34143</v>
      </c>
      <c r="AB33" s="2">
        <v>33991</v>
      </c>
      <c r="AC33" s="2">
        <v>34786</v>
      </c>
      <c r="AD33" s="2">
        <v>35859</v>
      </c>
      <c r="AE33" s="2">
        <v>36412</v>
      </c>
    </row>
    <row r="34" spans="1:31" ht="15">
      <c r="A34" s="1" t="s">
        <v>86</v>
      </c>
      <c r="B34" s="2">
        <v>7899</v>
      </c>
      <c r="C34" s="2">
        <v>7908</v>
      </c>
      <c r="D34" s="2">
        <v>8069</v>
      </c>
      <c r="E34" s="2">
        <v>8168</v>
      </c>
      <c r="F34" s="2">
        <v>8054</v>
      </c>
      <c r="G34" s="2">
        <v>8171</v>
      </c>
      <c r="H34" s="2">
        <v>8292</v>
      </c>
      <c r="I34" s="2">
        <v>8578</v>
      </c>
      <c r="J34" s="2">
        <v>8765</v>
      </c>
      <c r="K34" s="2">
        <v>8866</v>
      </c>
      <c r="L34" s="2">
        <v>8969</v>
      </c>
      <c r="M34" s="2">
        <v>9041</v>
      </c>
      <c r="N34" s="2">
        <v>9091</v>
      </c>
      <c r="O34" s="2">
        <v>9166</v>
      </c>
      <c r="P34" s="2">
        <v>9391</v>
      </c>
      <c r="Q34" s="2">
        <v>9294</v>
      </c>
      <c r="R34" s="2">
        <v>9350</v>
      </c>
      <c r="S34" s="2">
        <v>9526</v>
      </c>
      <c r="T34" s="2">
        <v>9628</v>
      </c>
      <c r="U34" s="2">
        <v>9856</v>
      </c>
      <c r="V34" s="2">
        <v>10036</v>
      </c>
      <c r="W34" s="2">
        <v>10399</v>
      </c>
      <c r="X34" s="2">
        <v>10602</v>
      </c>
      <c r="Y34" s="2">
        <v>10891</v>
      </c>
      <c r="Z34" s="2">
        <v>11196</v>
      </c>
      <c r="AA34" s="2">
        <v>11394</v>
      </c>
      <c r="AB34" s="2">
        <v>11234</v>
      </c>
      <c r="AC34" s="2">
        <v>11360</v>
      </c>
      <c r="AD34" s="2">
        <v>11511</v>
      </c>
      <c r="AE34" s="2">
        <v>11385</v>
      </c>
    </row>
    <row r="35" spans="1:31" ht="15">
      <c r="A35" s="1" t="s">
        <v>276</v>
      </c>
      <c r="B35" s="2">
        <v>1626</v>
      </c>
      <c r="C35" s="2">
        <v>1659</v>
      </c>
      <c r="D35" s="2">
        <v>1674</v>
      </c>
      <c r="E35" s="2">
        <v>1617</v>
      </c>
      <c r="F35" s="2">
        <v>1607</v>
      </c>
      <c r="G35" s="2">
        <v>1542</v>
      </c>
      <c r="H35" s="2">
        <v>1499</v>
      </c>
      <c r="I35" s="2">
        <v>1502</v>
      </c>
      <c r="J35" s="2">
        <v>1501</v>
      </c>
      <c r="K35" s="2">
        <v>1454</v>
      </c>
      <c r="L35" s="2">
        <v>1383</v>
      </c>
      <c r="M35" s="2">
        <v>1369</v>
      </c>
      <c r="N35" s="2">
        <v>1372</v>
      </c>
      <c r="O35" s="2">
        <v>1392</v>
      </c>
      <c r="P35" s="2">
        <v>1366</v>
      </c>
      <c r="Q35" s="2">
        <v>1324</v>
      </c>
      <c r="R35" s="2">
        <v>1365</v>
      </c>
      <c r="S35" s="2">
        <v>1344</v>
      </c>
      <c r="T35" s="2">
        <v>1321</v>
      </c>
      <c r="U35" s="2">
        <v>1345</v>
      </c>
      <c r="V35" s="2">
        <v>1423</v>
      </c>
      <c r="W35" s="2">
        <v>1410</v>
      </c>
      <c r="X35" s="2">
        <v>1375</v>
      </c>
      <c r="Y35" s="2">
        <v>1279</v>
      </c>
      <c r="Z35" s="2">
        <v>1278</v>
      </c>
      <c r="AA35" s="2">
        <v>1280</v>
      </c>
      <c r="AB35" s="2">
        <v>1252</v>
      </c>
      <c r="AC35" s="2">
        <v>1289</v>
      </c>
      <c r="AD35" s="2">
        <v>1331</v>
      </c>
      <c r="AE35" s="2">
        <v>1344</v>
      </c>
    </row>
    <row r="36" spans="1:31" ht="15">
      <c r="A36" s="1" t="s">
        <v>87</v>
      </c>
      <c r="B36" s="2">
        <v>5176</v>
      </c>
      <c r="C36" s="2">
        <v>5206</v>
      </c>
      <c r="D36" s="2">
        <v>5585</v>
      </c>
      <c r="E36" s="2">
        <v>5387</v>
      </c>
      <c r="F36" s="2">
        <v>5247</v>
      </c>
      <c r="G36" s="2">
        <v>5323</v>
      </c>
      <c r="H36" s="2">
        <v>5105</v>
      </c>
      <c r="I36" s="2">
        <v>5167</v>
      </c>
      <c r="J36" s="2">
        <v>5172</v>
      </c>
      <c r="K36" s="2">
        <v>5049</v>
      </c>
      <c r="L36" s="2">
        <v>4761</v>
      </c>
      <c r="M36" s="2">
        <v>4618</v>
      </c>
      <c r="N36" s="2">
        <v>4459</v>
      </c>
      <c r="O36" s="2">
        <v>4351</v>
      </c>
      <c r="P36" s="2">
        <v>4329</v>
      </c>
      <c r="Q36" s="2">
        <v>4200</v>
      </c>
      <c r="R36" s="2">
        <v>4098</v>
      </c>
      <c r="S36" s="2">
        <v>4089</v>
      </c>
      <c r="T36" s="2">
        <v>4054</v>
      </c>
      <c r="U36" s="2">
        <v>4096</v>
      </c>
      <c r="V36" s="2">
        <v>4081</v>
      </c>
      <c r="W36" s="2">
        <v>4194</v>
      </c>
      <c r="X36" s="2">
        <v>4271</v>
      </c>
      <c r="Y36" s="2">
        <v>4175</v>
      </c>
      <c r="Z36" s="2">
        <v>4186</v>
      </c>
      <c r="AA36" s="2">
        <v>4237</v>
      </c>
      <c r="AB36" s="2">
        <v>4177</v>
      </c>
      <c r="AC36" s="2">
        <v>4214</v>
      </c>
      <c r="AD36" s="2">
        <v>4344</v>
      </c>
      <c r="AE36" s="2">
        <v>4318</v>
      </c>
    </row>
    <row r="37" spans="1:31" ht="15">
      <c r="A37" s="1" t="s">
        <v>88</v>
      </c>
      <c r="B37" s="2">
        <v>2103</v>
      </c>
      <c r="C37" s="2">
        <v>2122</v>
      </c>
      <c r="D37" s="2">
        <v>2132</v>
      </c>
      <c r="E37" s="2">
        <v>2138</v>
      </c>
      <c r="F37" s="2">
        <v>2115</v>
      </c>
      <c r="G37" s="2">
        <v>2095</v>
      </c>
      <c r="H37" s="2">
        <v>1957</v>
      </c>
      <c r="I37" s="2">
        <v>1926</v>
      </c>
      <c r="J37" s="2">
        <v>1924</v>
      </c>
      <c r="K37" s="2">
        <v>1906</v>
      </c>
      <c r="L37" s="2">
        <v>1863</v>
      </c>
      <c r="M37" s="2">
        <v>1891</v>
      </c>
      <c r="N37" s="2">
        <v>1854</v>
      </c>
      <c r="O37" s="2">
        <v>1808</v>
      </c>
      <c r="P37" s="2">
        <v>1789</v>
      </c>
      <c r="Q37" s="2">
        <v>1741</v>
      </c>
      <c r="R37" s="2">
        <v>1739</v>
      </c>
      <c r="S37" s="2">
        <v>1717</v>
      </c>
      <c r="T37" s="2">
        <v>1718</v>
      </c>
      <c r="U37" s="2">
        <v>1743</v>
      </c>
      <c r="V37" s="2">
        <v>1724</v>
      </c>
      <c r="W37" s="2">
        <v>1669</v>
      </c>
      <c r="X37" s="2">
        <v>1583</v>
      </c>
      <c r="Y37" s="2">
        <v>1601</v>
      </c>
      <c r="Z37" s="2">
        <v>1567</v>
      </c>
      <c r="AA37" s="2">
        <v>1532</v>
      </c>
      <c r="AB37" s="2">
        <v>1531</v>
      </c>
      <c r="AC37" s="2">
        <v>1511</v>
      </c>
      <c r="AD37" s="2">
        <v>1581</v>
      </c>
      <c r="AE37" s="2">
        <v>1525</v>
      </c>
    </row>
    <row r="38" spans="1:31" ht="15">
      <c r="A38" s="1" t="s">
        <v>89</v>
      </c>
      <c r="B38" s="2">
        <v>5850</v>
      </c>
      <c r="C38" s="2">
        <v>6037</v>
      </c>
      <c r="D38" s="2">
        <v>6193</v>
      </c>
      <c r="E38" s="2">
        <v>6122</v>
      </c>
      <c r="F38" s="2">
        <v>6061</v>
      </c>
      <c r="G38" s="2">
        <v>5824</v>
      </c>
      <c r="H38" s="2">
        <v>5810</v>
      </c>
      <c r="I38" s="2">
        <v>5685</v>
      </c>
      <c r="J38" s="2">
        <v>5746</v>
      </c>
      <c r="K38" s="2">
        <v>5724</v>
      </c>
      <c r="L38" s="2">
        <v>5595</v>
      </c>
      <c r="M38" s="2">
        <v>5589</v>
      </c>
      <c r="N38" s="2">
        <v>5518</v>
      </c>
      <c r="O38" s="2">
        <v>5517</v>
      </c>
      <c r="P38" s="2">
        <v>5600</v>
      </c>
      <c r="Q38" s="2">
        <v>5610</v>
      </c>
      <c r="R38" s="2">
        <v>5648</v>
      </c>
      <c r="S38" s="2">
        <v>5716</v>
      </c>
      <c r="T38" s="2">
        <v>5779</v>
      </c>
      <c r="U38" s="2">
        <v>5948</v>
      </c>
      <c r="V38" s="2">
        <v>6062</v>
      </c>
      <c r="W38" s="2">
        <v>6193</v>
      </c>
      <c r="X38" s="2">
        <v>6309</v>
      </c>
      <c r="Y38" s="2">
        <v>6377</v>
      </c>
      <c r="Z38" s="2">
        <v>6390</v>
      </c>
      <c r="AA38" s="2">
        <v>6451</v>
      </c>
      <c r="AB38" s="2">
        <v>6273</v>
      </c>
      <c r="AC38" s="2">
        <v>6296</v>
      </c>
      <c r="AD38" s="2">
        <v>6395</v>
      </c>
      <c r="AE38" s="2">
        <v>6461</v>
      </c>
    </row>
    <row r="39" spans="1:31" ht="15">
      <c r="A39" s="1" t="s">
        <v>90</v>
      </c>
      <c r="B39" s="2">
        <v>5852</v>
      </c>
      <c r="C39" s="2">
        <v>6099</v>
      </c>
      <c r="D39" s="2">
        <v>6291</v>
      </c>
      <c r="E39" s="2">
        <v>6325</v>
      </c>
      <c r="F39" s="2">
        <v>6419</v>
      </c>
      <c r="G39" s="2">
        <v>6459</v>
      </c>
      <c r="H39" s="2">
        <v>6506</v>
      </c>
      <c r="I39" s="2">
        <v>6594</v>
      </c>
      <c r="J39" s="2">
        <v>6461</v>
      </c>
      <c r="K39" s="2">
        <v>6247</v>
      </c>
      <c r="L39" s="2">
        <v>6105</v>
      </c>
      <c r="M39" s="2">
        <v>6128</v>
      </c>
      <c r="N39" s="2">
        <v>6132</v>
      </c>
      <c r="O39" s="2">
        <v>6179</v>
      </c>
      <c r="P39" s="2">
        <v>6245</v>
      </c>
      <c r="Q39" s="2">
        <v>6042</v>
      </c>
      <c r="R39" s="2">
        <v>5868</v>
      </c>
      <c r="S39" s="2">
        <v>5820</v>
      </c>
      <c r="T39" s="2">
        <v>5786</v>
      </c>
      <c r="U39" s="2">
        <v>5945</v>
      </c>
      <c r="V39" s="2">
        <v>6199</v>
      </c>
      <c r="W39" s="2">
        <v>6373</v>
      </c>
      <c r="X39" s="2">
        <v>6607</v>
      </c>
      <c r="Y39" s="2">
        <v>6669</v>
      </c>
      <c r="Z39" s="2">
        <v>6720</v>
      </c>
      <c r="AA39" s="2">
        <v>6826</v>
      </c>
      <c r="AB39" s="2">
        <v>6719</v>
      </c>
      <c r="AC39" s="2">
        <v>6823</v>
      </c>
      <c r="AD39" s="2">
        <v>7155</v>
      </c>
      <c r="AE39" s="2">
        <v>6791</v>
      </c>
    </row>
    <row r="40" spans="1:31" ht="15">
      <c r="A40" s="1" t="s">
        <v>91</v>
      </c>
      <c r="B40" s="2">
        <v>14954</v>
      </c>
      <c r="C40" s="2">
        <v>15832</v>
      </c>
      <c r="D40" s="2">
        <v>16468</v>
      </c>
      <c r="E40" s="2">
        <v>16965</v>
      </c>
      <c r="F40" s="2">
        <v>17525</v>
      </c>
      <c r="G40" s="2">
        <v>17757</v>
      </c>
      <c r="H40" s="2">
        <v>18310</v>
      </c>
      <c r="I40" s="2">
        <v>19014</v>
      </c>
      <c r="J40" s="2">
        <v>19739</v>
      </c>
      <c r="K40" s="2">
        <v>20129</v>
      </c>
      <c r="L40" s="2">
        <v>20307</v>
      </c>
      <c r="M40" s="2">
        <v>20790</v>
      </c>
      <c r="N40" s="2">
        <v>20837</v>
      </c>
      <c r="O40" s="2">
        <v>21113</v>
      </c>
      <c r="P40" s="2">
        <v>21357</v>
      </c>
      <c r="Q40" s="2">
        <v>21742</v>
      </c>
      <c r="R40" s="2">
        <v>22021</v>
      </c>
      <c r="S40" s="2">
        <v>22402</v>
      </c>
      <c r="T40" s="2">
        <v>23030</v>
      </c>
      <c r="U40" s="2">
        <v>23615</v>
      </c>
      <c r="V40" s="2">
        <v>24386</v>
      </c>
      <c r="W40" s="2">
        <v>24952</v>
      </c>
      <c r="X40" s="2">
        <v>25624</v>
      </c>
      <c r="Y40" s="2">
        <v>26130</v>
      </c>
      <c r="Z40" s="2">
        <v>26971</v>
      </c>
      <c r="AA40" s="2">
        <v>27278</v>
      </c>
      <c r="AB40" s="2">
        <v>26868</v>
      </c>
      <c r="AC40" s="2">
        <v>27776</v>
      </c>
      <c r="AD40" s="2">
        <v>28115</v>
      </c>
      <c r="AE40" s="2">
        <v>28590</v>
      </c>
    </row>
    <row r="41" spans="1:31" ht="15">
      <c r="A41" s="1" t="s">
        <v>92</v>
      </c>
      <c r="B41" s="2">
        <v>13933</v>
      </c>
      <c r="C41" s="2">
        <v>14205</v>
      </c>
      <c r="D41" s="2">
        <v>14594</v>
      </c>
      <c r="E41" s="2">
        <v>14576</v>
      </c>
      <c r="F41" s="2">
        <v>14338</v>
      </c>
      <c r="G41" s="2">
        <v>14279</v>
      </c>
      <c r="H41" s="2">
        <v>14292</v>
      </c>
      <c r="I41" s="2">
        <v>14628</v>
      </c>
      <c r="J41" s="2">
        <v>14651</v>
      </c>
      <c r="K41" s="2">
        <v>14479</v>
      </c>
      <c r="L41" s="2">
        <v>14311</v>
      </c>
      <c r="M41" s="2">
        <v>14156</v>
      </c>
      <c r="N41" s="2">
        <v>14080</v>
      </c>
      <c r="O41" s="2">
        <v>13977</v>
      </c>
      <c r="P41" s="2">
        <v>13947</v>
      </c>
      <c r="Q41" s="2">
        <v>13804</v>
      </c>
      <c r="R41" s="2">
        <v>13640</v>
      </c>
      <c r="S41" s="2">
        <v>13471</v>
      </c>
      <c r="T41" s="2">
        <v>13555</v>
      </c>
      <c r="U41" s="2">
        <v>13667</v>
      </c>
      <c r="V41" s="2">
        <v>13767</v>
      </c>
      <c r="W41" s="2">
        <v>13944</v>
      </c>
      <c r="X41" s="2">
        <v>13662</v>
      </c>
      <c r="Y41" s="2">
        <v>13654</v>
      </c>
      <c r="Z41" s="2">
        <v>13816</v>
      </c>
      <c r="AA41" s="2">
        <v>13916</v>
      </c>
      <c r="AB41" s="2">
        <v>13660</v>
      </c>
      <c r="AC41" s="2">
        <v>13744</v>
      </c>
      <c r="AD41" s="2">
        <v>13967</v>
      </c>
      <c r="AE41" s="2">
        <v>13748</v>
      </c>
    </row>
    <row r="42" spans="1:31" ht="15">
      <c r="A42" s="1" t="s">
        <v>93</v>
      </c>
      <c r="B42" s="2">
        <v>7492</v>
      </c>
      <c r="C42" s="2">
        <v>7634</v>
      </c>
      <c r="D42" s="2">
        <v>7761</v>
      </c>
      <c r="E42" s="2">
        <v>7887</v>
      </c>
      <c r="F42" s="2">
        <v>7924</v>
      </c>
      <c r="G42" s="2">
        <v>7851</v>
      </c>
      <c r="H42" s="2">
        <v>7739</v>
      </c>
      <c r="I42" s="2">
        <v>7657</v>
      </c>
      <c r="J42" s="2">
        <v>7758</v>
      </c>
      <c r="K42" s="2">
        <v>7618</v>
      </c>
      <c r="L42" s="2">
        <v>7383</v>
      </c>
      <c r="M42" s="2">
        <v>7229</v>
      </c>
      <c r="N42" s="2">
        <v>7073</v>
      </c>
      <c r="O42" s="2">
        <v>7046</v>
      </c>
      <c r="P42" s="2">
        <v>7026</v>
      </c>
      <c r="Q42" s="2">
        <v>7052</v>
      </c>
      <c r="R42" s="2">
        <v>7040</v>
      </c>
      <c r="S42" s="2">
        <v>7004</v>
      </c>
      <c r="T42" s="2">
        <v>6942</v>
      </c>
      <c r="U42" s="2">
        <v>6900</v>
      </c>
      <c r="V42" s="2">
        <v>7049</v>
      </c>
      <c r="W42" s="2">
        <v>7081</v>
      </c>
      <c r="X42" s="2">
        <v>6971</v>
      </c>
      <c r="Y42" s="2">
        <v>7100</v>
      </c>
      <c r="Z42" s="2">
        <v>7066</v>
      </c>
      <c r="AA42" s="2">
        <v>7010</v>
      </c>
      <c r="AB42" s="2">
        <v>6816</v>
      </c>
      <c r="AC42" s="2">
        <v>6882</v>
      </c>
      <c r="AD42" s="2">
        <v>7010</v>
      </c>
      <c r="AE42" s="2">
        <v>6997</v>
      </c>
    </row>
    <row r="43" spans="1:31" ht="15">
      <c r="A43" s="1" t="s">
        <v>94</v>
      </c>
      <c r="B43" s="2">
        <v>1950</v>
      </c>
      <c r="C43" s="2">
        <v>1861</v>
      </c>
      <c r="D43" s="2">
        <v>1844</v>
      </c>
      <c r="E43" s="2">
        <v>1723</v>
      </c>
      <c r="F43" s="2">
        <v>1682</v>
      </c>
      <c r="G43" s="2">
        <v>1592</v>
      </c>
      <c r="H43" s="2">
        <v>1606</v>
      </c>
      <c r="I43" s="2">
        <v>1698</v>
      </c>
      <c r="J43" s="2">
        <v>1659</v>
      </c>
      <c r="K43" s="2">
        <v>1556</v>
      </c>
      <c r="L43" s="2">
        <v>1462</v>
      </c>
      <c r="M43" s="2">
        <v>1428</v>
      </c>
      <c r="N43" s="2">
        <v>1414</v>
      </c>
      <c r="O43" s="2">
        <v>1314</v>
      </c>
      <c r="P43" s="2">
        <v>1320</v>
      </c>
      <c r="Q43" s="2">
        <v>1219</v>
      </c>
      <c r="R43" s="2">
        <v>1168</v>
      </c>
      <c r="S43" s="2">
        <v>1088</v>
      </c>
      <c r="T43" s="2">
        <v>1066</v>
      </c>
      <c r="U43" s="2">
        <v>1109</v>
      </c>
      <c r="V43" s="2">
        <v>1128</v>
      </c>
      <c r="W43" s="2">
        <v>1167</v>
      </c>
      <c r="X43" s="2">
        <v>1121</v>
      </c>
      <c r="Y43" s="2">
        <v>1087</v>
      </c>
      <c r="Z43" s="2">
        <v>1070</v>
      </c>
      <c r="AA43" s="2">
        <v>1035</v>
      </c>
      <c r="AB43" s="2">
        <v>1015</v>
      </c>
      <c r="AC43" s="2">
        <v>1005</v>
      </c>
      <c r="AD43" s="2">
        <v>1028</v>
      </c>
      <c r="AE43" s="2">
        <v>1032</v>
      </c>
    </row>
    <row r="44" spans="1:31" ht="15">
      <c r="A44" s="1" t="s">
        <v>277</v>
      </c>
      <c r="B44" s="2">
        <v>2109</v>
      </c>
      <c r="C44" s="2">
        <v>2109</v>
      </c>
      <c r="D44" s="2">
        <v>2195</v>
      </c>
      <c r="E44" s="2">
        <v>2179</v>
      </c>
      <c r="F44" s="2">
        <v>2161</v>
      </c>
      <c r="G44" s="2">
        <v>2057</v>
      </c>
      <c r="H44" s="2">
        <v>2073</v>
      </c>
      <c r="I44" s="2">
        <v>2076</v>
      </c>
      <c r="J44" s="2">
        <v>2037</v>
      </c>
      <c r="K44" s="2">
        <v>2018</v>
      </c>
      <c r="L44" s="2">
        <v>2004</v>
      </c>
      <c r="M44" s="2">
        <v>1967</v>
      </c>
      <c r="N44" s="2">
        <v>1856</v>
      </c>
      <c r="O44" s="2">
        <v>1798</v>
      </c>
      <c r="P44" s="2">
        <v>1822</v>
      </c>
      <c r="Q44" s="2">
        <v>1816</v>
      </c>
      <c r="R44" s="2">
        <v>1719</v>
      </c>
      <c r="S44" s="2">
        <v>1706</v>
      </c>
      <c r="T44" s="2">
        <v>1721</v>
      </c>
      <c r="U44" s="2">
        <v>1655</v>
      </c>
      <c r="V44" s="2">
        <v>1613</v>
      </c>
      <c r="W44" s="2">
        <v>1558</v>
      </c>
      <c r="X44" s="2">
        <v>1584</v>
      </c>
      <c r="Y44" s="2">
        <v>1582</v>
      </c>
      <c r="Z44" s="2">
        <v>1612</v>
      </c>
      <c r="AA44" s="2">
        <v>1608</v>
      </c>
      <c r="AB44" s="2">
        <v>1626</v>
      </c>
      <c r="AC44" s="2">
        <v>1639</v>
      </c>
      <c r="AD44" s="2">
        <v>1638</v>
      </c>
      <c r="AE44" s="2">
        <v>1621</v>
      </c>
    </row>
    <row r="45" spans="1:31" ht="15">
      <c r="A45" s="1" t="s">
        <v>95</v>
      </c>
      <c r="B45" s="2">
        <v>10193</v>
      </c>
      <c r="C45" s="2">
        <v>10262</v>
      </c>
      <c r="D45" s="2">
        <v>10261</v>
      </c>
      <c r="E45" s="2">
        <v>10254</v>
      </c>
      <c r="F45" s="2">
        <v>10194</v>
      </c>
      <c r="G45" s="2">
        <v>9889</v>
      </c>
      <c r="H45" s="2">
        <v>9930</v>
      </c>
      <c r="I45" s="2">
        <v>9954</v>
      </c>
      <c r="J45" s="2">
        <v>9947</v>
      </c>
      <c r="K45" s="2">
        <v>9870</v>
      </c>
      <c r="L45" s="2">
        <v>9723</v>
      </c>
      <c r="M45" s="2">
        <v>9565</v>
      </c>
      <c r="N45" s="2">
        <v>9404</v>
      </c>
      <c r="O45" s="2">
        <v>9321</v>
      </c>
      <c r="P45" s="2">
        <v>9327</v>
      </c>
      <c r="Q45" s="2">
        <v>9353</v>
      </c>
      <c r="R45" s="2">
        <v>9315</v>
      </c>
      <c r="S45" s="2">
        <v>9256</v>
      </c>
      <c r="T45" s="2">
        <v>9260</v>
      </c>
      <c r="U45" s="2">
        <v>9319</v>
      </c>
      <c r="V45" s="2">
        <v>9371</v>
      </c>
      <c r="W45" s="2">
        <v>9399</v>
      </c>
      <c r="X45" s="2">
        <v>9372</v>
      </c>
      <c r="Y45" s="2">
        <v>9427</v>
      </c>
      <c r="Z45" s="2">
        <v>9430</v>
      </c>
      <c r="AA45" s="2">
        <v>9413</v>
      </c>
      <c r="AB45" s="2">
        <v>9175</v>
      </c>
      <c r="AC45" s="2">
        <v>9170</v>
      </c>
      <c r="AD45" s="2">
        <v>9128</v>
      </c>
      <c r="AE45" s="2">
        <v>8994</v>
      </c>
    </row>
    <row r="46" spans="1:31" ht="15">
      <c r="A46" s="1" t="s">
        <v>96</v>
      </c>
      <c r="B46" s="2">
        <v>2269</v>
      </c>
      <c r="C46" s="2">
        <v>2253</v>
      </c>
      <c r="D46" s="2">
        <v>2214</v>
      </c>
      <c r="E46" s="2">
        <v>2143</v>
      </c>
      <c r="F46" s="2">
        <v>2022</v>
      </c>
      <c r="G46" s="2">
        <v>2007</v>
      </c>
      <c r="H46" s="2">
        <v>1926</v>
      </c>
      <c r="I46" s="2">
        <v>1920</v>
      </c>
      <c r="J46" s="2">
        <v>1821</v>
      </c>
      <c r="K46" s="2">
        <v>1802</v>
      </c>
      <c r="L46" s="2">
        <v>1753</v>
      </c>
      <c r="M46" s="2">
        <v>1722</v>
      </c>
      <c r="N46" s="2">
        <v>1666</v>
      </c>
      <c r="O46" s="2">
        <v>1609</v>
      </c>
      <c r="P46" s="2">
        <v>1573</v>
      </c>
      <c r="Q46" s="2">
        <v>1503</v>
      </c>
      <c r="R46" s="2">
        <v>1478</v>
      </c>
      <c r="S46" s="2">
        <v>1450</v>
      </c>
      <c r="T46" s="2">
        <v>1416</v>
      </c>
      <c r="U46" s="2">
        <v>1427</v>
      </c>
      <c r="V46" s="2">
        <v>1425</v>
      </c>
      <c r="W46" s="2">
        <v>1487</v>
      </c>
      <c r="X46" s="2">
        <v>1448</v>
      </c>
      <c r="Y46" s="2">
        <v>1443</v>
      </c>
      <c r="Z46" s="2">
        <v>1488</v>
      </c>
      <c r="AA46" s="2">
        <v>1475</v>
      </c>
      <c r="AB46" s="2">
        <v>1497</v>
      </c>
      <c r="AC46" s="2">
        <v>1489</v>
      </c>
      <c r="AD46" s="2">
        <v>1493</v>
      </c>
      <c r="AE46" s="2">
        <v>1447</v>
      </c>
    </row>
    <row r="47" spans="1:31" ht="15">
      <c r="A47" s="1" t="s">
        <v>97</v>
      </c>
      <c r="B47" s="2">
        <v>13971</v>
      </c>
      <c r="C47" s="2">
        <v>14088</v>
      </c>
      <c r="D47" s="2">
        <v>14301</v>
      </c>
      <c r="E47" s="2">
        <v>14367</v>
      </c>
      <c r="F47" s="2">
        <v>14403</v>
      </c>
      <c r="G47" s="2">
        <v>14486</v>
      </c>
      <c r="H47" s="2">
        <v>14766</v>
      </c>
      <c r="I47" s="2">
        <v>14907</v>
      </c>
      <c r="J47" s="2">
        <v>14907</v>
      </c>
      <c r="K47" s="2">
        <v>15050</v>
      </c>
      <c r="L47" s="2">
        <v>14834</v>
      </c>
      <c r="M47" s="2">
        <v>14881</v>
      </c>
      <c r="N47" s="2">
        <v>14712</v>
      </c>
      <c r="O47" s="2">
        <v>14656</v>
      </c>
      <c r="P47" s="2">
        <v>14552</v>
      </c>
      <c r="Q47" s="2">
        <v>14623</v>
      </c>
      <c r="R47" s="2">
        <v>14569</v>
      </c>
      <c r="S47" s="2">
        <v>14599</v>
      </c>
      <c r="T47" s="2">
        <v>14585</v>
      </c>
      <c r="U47" s="2">
        <v>14678</v>
      </c>
      <c r="V47" s="2">
        <v>14944</v>
      </c>
      <c r="W47" s="2">
        <v>15250</v>
      </c>
      <c r="X47" s="2">
        <v>15380</v>
      </c>
      <c r="Y47" s="2">
        <v>15430</v>
      </c>
      <c r="Z47" s="2">
        <v>15488</v>
      </c>
      <c r="AA47" s="2">
        <v>15386</v>
      </c>
      <c r="AB47" s="2">
        <v>15256</v>
      </c>
      <c r="AC47" s="2">
        <v>15169</v>
      </c>
      <c r="AD47" s="2">
        <v>15334</v>
      </c>
      <c r="AE47" s="2">
        <v>15494</v>
      </c>
    </row>
    <row r="48" spans="1:31" ht="15">
      <c r="A48" s="1" t="s">
        <v>98</v>
      </c>
      <c r="B48" s="2">
        <v>10693</v>
      </c>
      <c r="C48" s="2">
        <v>10932</v>
      </c>
      <c r="D48" s="2">
        <v>11025</v>
      </c>
      <c r="E48" s="2">
        <v>11078</v>
      </c>
      <c r="F48" s="2">
        <v>11084</v>
      </c>
      <c r="G48" s="2">
        <v>11154</v>
      </c>
      <c r="H48" s="2">
        <v>11210</v>
      </c>
      <c r="I48" s="2">
        <v>11347</v>
      </c>
      <c r="J48" s="2">
        <v>11394</v>
      </c>
      <c r="K48" s="2">
        <v>11464</v>
      </c>
      <c r="L48" s="2">
        <v>11327</v>
      </c>
      <c r="M48" s="2">
        <v>11329</v>
      </c>
      <c r="N48" s="2">
        <v>11147</v>
      </c>
      <c r="O48" s="2">
        <v>11203</v>
      </c>
      <c r="P48" s="2">
        <v>11207</v>
      </c>
      <c r="Q48" s="2">
        <v>11217</v>
      </c>
      <c r="R48" s="2">
        <v>11145</v>
      </c>
      <c r="S48" s="2">
        <v>11010</v>
      </c>
      <c r="T48" s="2">
        <v>11068</v>
      </c>
      <c r="U48" s="2">
        <v>11182</v>
      </c>
      <c r="V48" s="2">
        <v>11453</v>
      </c>
      <c r="W48" s="2">
        <v>11644</v>
      </c>
      <c r="X48" s="2">
        <v>11646</v>
      </c>
      <c r="Y48" s="2">
        <v>11727</v>
      </c>
      <c r="Z48" s="2">
        <v>11599</v>
      </c>
      <c r="AA48" s="2">
        <v>11594</v>
      </c>
      <c r="AB48" s="2">
        <v>11368</v>
      </c>
      <c r="AC48" s="2">
        <v>11329</v>
      </c>
      <c r="AD48" s="2">
        <v>11423</v>
      </c>
      <c r="AE48" s="2">
        <v>11376</v>
      </c>
    </row>
    <row r="49" spans="1:31" ht="15">
      <c r="A49" s="1" t="s">
        <v>99</v>
      </c>
      <c r="B49" s="2">
        <v>2708</v>
      </c>
      <c r="C49" s="2">
        <v>2651</v>
      </c>
      <c r="D49" s="2">
        <v>2605</v>
      </c>
      <c r="E49" s="2">
        <v>2550</v>
      </c>
      <c r="F49" s="2">
        <v>2590</v>
      </c>
      <c r="G49" s="2">
        <v>2574</v>
      </c>
      <c r="H49" s="2">
        <v>2592</v>
      </c>
      <c r="I49" s="2">
        <v>2578</v>
      </c>
      <c r="J49" s="2">
        <v>2479</v>
      </c>
      <c r="K49" s="2">
        <v>2410</v>
      </c>
      <c r="L49" s="2">
        <v>2412</v>
      </c>
      <c r="M49" s="2">
        <v>2310</v>
      </c>
      <c r="N49" s="2">
        <v>2255</v>
      </c>
      <c r="O49" s="2">
        <v>2209</v>
      </c>
      <c r="P49" s="2">
        <v>2159</v>
      </c>
      <c r="Q49" s="2">
        <v>2088</v>
      </c>
      <c r="R49" s="2">
        <v>2047</v>
      </c>
      <c r="S49" s="2">
        <v>2040</v>
      </c>
      <c r="T49" s="2">
        <v>2059</v>
      </c>
      <c r="U49" s="2">
        <v>2136</v>
      </c>
      <c r="V49" s="2">
        <v>2183</v>
      </c>
      <c r="W49" s="2">
        <v>2204</v>
      </c>
      <c r="X49" s="2">
        <v>2225</v>
      </c>
      <c r="Y49" s="2">
        <v>2255</v>
      </c>
      <c r="Z49" s="2">
        <v>2268</v>
      </c>
      <c r="AA49" s="2">
        <v>2326</v>
      </c>
      <c r="AB49" s="2">
        <v>2304</v>
      </c>
      <c r="AC49" s="2">
        <v>2315</v>
      </c>
      <c r="AD49" s="2">
        <v>2332</v>
      </c>
      <c r="AE49" s="2">
        <v>2326</v>
      </c>
    </row>
    <row r="50" spans="1:31" ht="15">
      <c r="A50" s="1" t="s">
        <v>100</v>
      </c>
      <c r="B50" s="2">
        <v>13966</v>
      </c>
      <c r="C50" s="2">
        <v>13941</v>
      </c>
      <c r="D50" s="2">
        <v>14123</v>
      </c>
      <c r="E50" s="2">
        <v>14188</v>
      </c>
      <c r="F50" s="2">
        <v>14059</v>
      </c>
      <c r="G50" s="2">
        <v>13801</v>
      </c>
      <c r="H50" s="2">
        <v>13828</v>
      </c>
      <c r="I50" s="2">
        <v>13984</v>
      </c>
      <c r="J50" s="2">
        <v>13868</v>
      </c>
      <c r="K50" s="2">
        <v>13741</v>
      </c>
      <c r="L50" s="2">
        <v>13644</v>
      </c>
      <c r="M50" s="2">
        <v>13466</v>
      </c>
      <c r="N50" s="2">
        <v>13242</v>
      </c>
      <c r="O50" s="2">
        <v>13365</v>
      </c>
      <c r="P50" s="2">
        <v>13354</v>
      </c>
      <c r="Q50" s="2">
        <v>13293</v>
      </c>
      <c r="R50" s="2">
        <v>13386</v>
      </c>
      <c r="S50" s="2">
        <v>13525</v>
      </c>
      <c r="T50" s="2">
        <v>13805</v>
      </c>
      <c r="U50" s="2">
        <v>14005</v>
      </c>
      <c r="V50" s="2">
        <v>14087</v>
      </c>
      <c r="W50" s="2">
        <v>14342</v>
      </c>
      <c r="X50" s="2">
        <v>14574</v>
      </c>
      <c r="Y50" s="2">
        <v>14893</v>
      </c>
      <c r="Z50" s="2">
        <v>15308</v>
      </c>
      <c r="AA50" s="2">
        <v>15416</v>
      </c>
      <c r="AB50" s="2">
        <v>15366</v>
      </c>
      <c r="AC50" s="2">
        <v>15476</v>
      </c>
      <c r="AD50" s="2">
        <v>15741</v>
      </c>
      <c r="AE50" s="2">
        <v>15586</v>
      </c>
    </row>
    <row r="51" spans="1:31" ht="15">
      <c r="A51" s="1" t="s">
        <v>101</v>
      </c>
      <c r="B51" s="2">
        <v>2151</v>
      </c>
      <c r="C51" s="2">
        <v>2113</v>
      </c>
      <c r="D51" s="2">
        <v>2080</v>
      </c>
      <c r="E51" s="2">
        <v>2017</v>
      </c>
      <c r="F51" s="2">
        <v>2015</v>
      </c>
      <c r="G51" s="2">
        <v>1941</v>
      </c>
      <c r="H51" s="2">
        <v>1932</v>
      </c>
      <c r="I51" s="2">
        <v>1896</v>
      </c>
      <c r="J51" s="2">
        <v>1889</v>
      </c>
      <c r="K51" s="2">
        <v>1891</v>
      </c>
      <c r="L51" s="2">
        <v>1822</v>
      </c>
      <c r="M51" s="2">
        <v>1791</v>
      </c>
      <c r="N51" s="2">
        <v>1826</v>
      </c>
      <c r="O51" s="2">
        <v>1798</v>
      </c>
      <c r="P51" s="2">
        <v>1746</v>
      </c>
      <c r="Q51" s="2">
        <v>1777</v>
      </c>
      <c r="R51" s="2">
        <v>1815</v>
      </c>
      <c r="S51" s="2">
        <v>1792</v>
      </c>
      <c r="T51" s="2">
        <v>1807</v>
      </c>
      <c r="U51" s="2">
        <v>1816</v>
      </c>
      <c r="V51" s="2">
        <v>1825</v>
      </c>
      <c r="W51" s="2">
        <v>1851</v>
      </c>
      <c r="X51" s="2">
        <v>1923</v>
      </c>
      <c r="Y51" s="2">
        <v>1927</v>
      </c>
      <c r="Z51" s="2">
        <v>1876</v>
      </c>
      <c r="AA51" s="2">
        <v>1823</v>
      </c>
      <c r="AB51" s="2">
        <v>1844</v>
      </c>
      <c r="AC51" s="2">
        <v>1906</v>
      </c>
      <c r="AD51" s="2">
        <v>1938</v>
      </c>
      <c r="AE51" s="2">
        <v>1979</v>
      </c>
    </row>
    <row r="52" spans="1:31" ht="15">
      <c r="A52" s="1" t="s">
        <v>102</v>
      </c>
      <c r="B52" s="2">
        <v>5810</v>
      </c>
      <c r="C52" s="2">
        <v>5688</v>
      </c>
      <c r="D52" s="2">
        <v>5662</v>
      </c>
      <c r="E52" s="2">
        <v>5551</v>
      </c>
      <c r="F52" s="2">
        <v>5494</v>
      </c>
      <c r="G52" s="2">
        <v>5301</v>
      </c>
      <c r="H52" s="2">
        <v>5095</v>
      </c>
      <c r="I52" s="2">
        <v>4974</v>
      </c>
      <c r="J52" s="2">
        <v>4881</v>
      </c>
      <c r="K52" s="2">
        <v>4688</v>
      </c>
      <c r="L52" s="2">
        <v>4558</v>
      </c>
      <c r="M52" s="2">
        <v>4470</v>
      </c>
      <c r="N52" s="2">
        <v>4400</v>
      </c>
      <c r="O52" s="2">
        <v>4404</v>
      </c>
      <c r="P52" s="2">
        <v>4454</v>
      </c>
      <c r="Q52" s="2">
        <v>4420</v>
      </c>
      <c r="R52" s="2">
        <v>4325</v>
      </c>
      <c r="S52" s="2">
        <v>4307</v>
      </c>
      <c r="T52" s="2">
        <v>4316</v>
      </c>
      <c r="U52" s="2">
        <v>4329</v>
      </c>
      <c r="V52" s="2">
        <v>4341</v>
      </c>
      <c r="W52" s="2">
        <v>4372</v>
      </c>
      <c r="X52" s="2">
        <v>4371</v>
      </c>
      <c r="Y52" s="2">
        <v>4436</v>
      </c>
      <c r="Z52" s="2">
        <v>4395</v>
      </c>
      <c r="AA52" s="2">
        <v>4447</v>
      </c>
      <c r="AB52" s="2">
        <v>4318</v>
      </c>
      <c r="AC52" s="2">
        <v>4256</v>
      </c>
      <c r="AD52" s="2">
        <v>4278</v>
      </c>
      <c r="AE52" s="2">
        <v>4184</v>
      </c>
    </row>
    <row r="53" spans="1:31" ht="15">
      <c r="A53" s="1" t="s">
        <v>103</v>
      </c>
      <c r="B53" s="2">
        <v>3312</v>
      </c>
      <c r="C53" s="2">
        <v>3336</v>
      </c>
      <c r="D53" s="2">
        <v>3264</v>
      </c>
      <c r="E53" s="2">
        <v>3160</v>
      </c>
      <c r="F53" s="2">
        <v>3001</v>
      </c>
      <c r="G53" s="2">
        <v>2962</v>
      </c>
      <c r="H53" s="2">
        <v>2862</v>
      </c>
      <c r="I53" s="2">
        <v>2833</v>
      </c>
      <c r="J53" s="2">
        <v>2783</v>
      </c>
      <c r="K53" s="2">
        <v>2720</v>
      </c>
      <c r="L53" s="2">
        <v>2668</v>
      </c>
      <c r="M53" s="2">
        <v>2537</v>
      </c>
      <c r="N53" s="2">
        <v>2474</v>
      </c>
      <c r="O53" s="2">
        <v>2228</v>
      </c>
      <c r="P53" s="2">
        <v>2155</v>
      </c>
      <c r="Q53" s="2">
        <v>2052</v>
      </c>
      <c r="R53" s="2">
        <v>2045</v>
      </c>
      <c r="S53" s="2">
        <v>2030</v>
      </c>
      <c r="T53" s="2">
        <v>2022</v>
      </c>
      <c r="U53" s="2">
        <v>1990</v>
      </c>
      <c r="V53" s="2">
        <v>2072</v>
      </c>
      <c r="W53" s="2">
        <v>2039</v>
      </c>
      <c r="X53" s="2">
        <v>2029</v>
      </c>
      <c r="Y53" s="2">
        <v>2024</v>
      </c>
      <c r="Z53" s="2">
        <v>2044</v>
      </c>
      <c r="AA53" s="2">
        <v>2084</v>
      </c>
      <c r="AB53" s="2">
        <v>2026</v>
      </c>
      <c r="AC53" s="2">
        <v>2105</v>
      </c>
      <c r="AD53" s="2">
        <v>2124</v>
      </c>
      <c r="AE53" s="2">
        <v>2053</v>
      </c>
    </row>
    <row r="54" spans="1:31" ht="15">
      <c r="A54" s="1" t="s">
        <v>104</v>
      </c>
      <c r="B54" s="2">
        <v>9665</v>
      </c>
      <c r="C54" s="2">
        <v>9758</v>
      </c>
      <c r="D54" s="2">
        <v>9635</v>
      </c>
      <c r="E54" s="2">
        <v>9571</v>
      </c>
      <c r="F54" s="2">
        <v>9481</v>
      </c>
      <c r="G54" s="2">
        <v>9325</v>
      </c>
      <c r="H54" s="2">
        <v>9271</v>
      </c>
      <c r="I54" s="2">
        <v>9334</v>
      </c>
      <c r="J54" s="2">
        <v>9138</v>
      </c>
      <c r="K54" s="2">
        <v>8974</v>
      </c>
      <c r="L54" s="2">
        <v>8798</v>
      </c>
      <c r="M54" s="2">
        <v>8793</v>
      </c>
      <c r="N54" s="2">
        <v>8654</v>
      </c>
      <c r="O54" s="2">
        <v>8470</v>
      </c>
      <c r="P54" s="2">
        <v>8337</v>
      </c>
      <c r="Q54" s="2">
        <v>8164</v>
      </c>
      <c r="R54" s="2">
        <v>8029</v>
      </c>
      <c r="S54" s="2">
        <v>7884</v>
      </c>
      <c r="T54" s="2">
        <v>7856</v>
      </c>
      <c r="U54" s="2">
        <v>7831</v>
      </c>
      <c r="V54" s="2">
        <v>7958</v>
      </c>
      <c r="W54" s="2">
        <v>8029</v>
      </c>
      <c r="X54" s="2">
        <v>8113</v>
      </c>
      <c r="Y54" s="2">
        <v>8069</v>
      </c>
      <c r="Z54" s="2">
        <v>7994</v>
      </c>
      <c r="AA54" s="2">
        <v>8004</v>
      </c>
      <c r="AB54" s="2">
        <v>7875</v>
      </c>
      <c r="AC54" s="2">
        <v>7991</v>
      </c>
      <c r="AD54" s="2">
        <v>8171</v>
      </c>
      <c r="AE54" s="2">
        <v>8138</v>
      </c>
    </row>
    <row r="55" spans="1:31" ht="15">
      <c r="A55" s="1" t="s">
        <v>105</v>
      </c>
      <c r="B55" s="2">
        <v>3538</v>
      </c>
      <c r="C55" s="2">
        <v>3434</v>
      </c>
      <c r="D55" s="2">
        <v>3476</v>
      </c>
      <c r="E55" s="2">
        <v>3420</v>
      </c>
      <c r="F55" s="2">
        <v>3266</v>
      </c>
      <c r="G55" s="2">
        <v>3168</v>
      </c>
      <c r="H55" s="2">
        <v>3109</v>
      </c>
      <c r="I55" s="2">
        <v>2991</v>
      </c>
      <c r="J55" s="2">
        <v>2929</v>
      </c>
      <c r="K55" s="2">
        <v>2848</v>
      </c>
      <c r="L55" s="2">
        <v>2763</v>
      </c>
      <c r="M55" s="2">
        <v>2749</v>
      </c>
      <c r="N55" s="2">
        <v>2704</v>
      </c>
      <c r="O55" s="2">
        <v>2715</v>
      </c>
      <c r="P55" s="2">
        <v>2722</v>
      </c>
      <c r="Q55" s="2">
        <v>2614</v>
      </c>
      <c r="R55" s="2">
        <v>2478</v>
      </c>
      <c r="S55" s="2">
        <v>2430</v>
      </c>
      <c r="T55" s="2">
        <v>2423</v>
      </c>
      <c r="U55" s="2">
        <v>2386</v>
      </c>
      <c r="V55" s="2">
        <v>2357</v>
      </c>
      <c r="W55" s="2">
        <v>2430</v>
      </c>
      <c r="X55" s="2">
        <v>2354</v>
      </c>
      <c r="Y55" s="2">
        <v>2369</v>
      </c>
      <c r="Z55" s="2">
        <v>2367</v>
      </c>
      <c r="AA55" s="2">
        <v>2313</v>
      </c>
      <c r="AB55" s="2">
        <v>2286</v>
      </c>
      <c r="AC55" s="2">
        <v>2278</v>
      </c>
      <c r="AD55" s="2">
        <v>2371</v>
      </c>
      <c r="AE55" s="2">
        <v>2325</v>
      </c>
    </row>
    <row r="56" spans="1:31" ht="15">
      <c r="A56" s="1" t="s">
        <v>106</v>
      </c>
      <c r="B56" s="2">
        <v>4661</v>
      </c>
      <c r="C56" s="2">
        <v>4590</v>
      </c>
      <c r="D56" s="2">
        <v>4548</v>
      </c>
      <c r="E56" s="2">
        <v>4383</v>
      </c>
      <c r="F56" s="2">
        <v>4416</v>
      </c>
      <c r="G56" s="2">
        <v>4314</v>
      </c>
      <c r="H56" s="2">
        <v>4440</v>
      </c>
      <c r="I56" s="2">
        <v>4478</v>
      </c>
      <c r="J56" s="2">
        <v>4471</v>
      </c>
      <c r="K56" s="2">
        <v>4473</v>
      </c>
      <c r="L56" s="2">
        <v>4494</v>
      </c>
      <c r="M56" s="2">
        <v>4460</v>
      </c>
      <c r="N56" s="2">
        <v>4409</v>
      </c>
      <c r="O56" s="2">
        <v>4322</v>
      </c>
      <c r="P56" s="2">
        <v>4239</v>
      </c>
      <c r="Q56" s="2">
        <v>4293</v>
      </c>
      <c r="R56" s="2">
        <v>4280</v>
      </c>
      <c r="S56" s="2">
        <v>4280</v>
      </c>
      <c r="T56" s="2">
        <v>4323</v>
      </c>
      <c r="U56" s="2">
        <v>4366</v>
      </c>
      <c r="V56" s="2">
        <v>4430</v>
      </c>
      <c r="W56" s="2">
        <v>4473</v>
      </c>
      <c r="X56" s="2">
        <v>4682</v>
      </c>
      <c r="Y56" s="2">
        <v>4803</v>
      </c>
      <c r="Z56" s="2">
        <v>4910</v>
      </c>
      <c r="AA56" s="2">
        <v>5042</v>
      </c>
      <c r="AB56" s="2">
        <v>4987</v>
      </c>
      <c r="AC56" s="2">
        <v>5045</v>
      </c>
      <c r="AD56" s="2">
        <v>5121</v>
      </c>
      <c r="AE56" s="2">
        <v>5166</v>
      </c>
    </row>
    <row r="57" spans="1:31" ht="15">
      <c r="A57" s="1" t="s">
        <v>107</v>
      </c>
      <c r="B57" s="2">
        <v>14337</v>
      </c>
      <c r="C57" s="2">
        <v>14635</v>
      </c>
      <c r="D57" s="2">
        <v>15055</v>
      </c>
      <c r="E57" s="2">
        <v>15342</v>
      </c>
      <c r="F57" s="2">
        <v>15116</v>
      </c>
      <c r="G57" s="2">
        <v>14947</v>
      </c>
      <c r="H57" s="2">
        <v>14978</v>
      </c>
      <c r="I57" s="2">
        <v>14991</v>
      </c>
      <c r="J57" s="2">
        <v>15043</v>
      </c>
      <c r="K57" s="2">
        <v>14918</v>
      </c>
      <c r="L57" s="2">
        <v>14901</v>
      </c>
      <c r="M57" s="2">
        <v>14762</v>
      </c>
      <c r="N57" s="2">
        <v>14477</v>
      </c>
      <c r="O57" s="2">
        <v>14577</v>
      </c>
      <c r="P57" s="2">
        <v>14661</v>
      </c>
      <c r="Q57" s="2">
        <v>14726</v>
      </c>
      <c r="R57" s="2">
        <v>14635</v>
      </c>
      <c r="S57" s="2">
        <v>14591</v>
      </c>
      <c r="T57" s="2">
        <v>14717</v>
      </c>
      <c r="U57" s="2">
        <v>14875</v>
      </c>
      <c r="V57" s="2">
        <v>15245</v>
      </c>
      <c r="W57" s="2">
        <v>15560</v>
      </c>
      <c r="X57" s="2">
        <v>15791</v>
      </c>
      <c r="Y57" s="2">
        <v>16023</v>
      </c>
      <c r="Z57" s="2">
        <v>16133</v>
      </c>
      <c r="AA57" s="2">
        <v>16059</v>
      </c>
      <c r="AB57" s="2">
        <v>15788</v>
      </c>
      <c r="AC57" s="2">
        <v>15956</v>
      </c>
      <c r="AD57" s="2">
        <v>16149</v>
      </c>
      <c r="AE57" s="2">
        <v>16158</v>
      </c>
    </row>
    <row r="58" spans="1:31" ht="15">
      <c r="A58" s="1" t="s">
        <v>108</v>
      </c>
      <c r="B58" s="2">
        <v>3839</v>
      </c>
      <c r="C58" s="2">
        <v>3778</v>
      </c>
      <c r="D58" s="2">
        <v>3835</v>
      </c>
      <c r="E58" s="2">
        <v>3893</v>
      </c>
      <c r="F58" s="2">
        <v>3921</v>
      </c>
      <c r="G58" s="2">
        <v>3858</v>
      </c>
      <c r="H58" s="2">
        <v>3835</v>
      </c>
      <c r="I58" s="2">
        <v>3725</v>
      </c>
      <c r="J58" s="2">
        <v>3470</v>
      </c>
      <c r="K58" s="2">
        <v>3319</v>
      </c>
      <c r="L58" s="2">
        <v>3275</v>
      </c>
      <c r="M58" s="2">
        <v>3174</v>
      </c>
      <c r="N58" s="2">
        <v>3066</v>
      </c>
      <c r="O58" s="2">
        <v>3000</v>
      </c>
      <c r="P58" s="2">
        <v>2948</v>
      </c>
      <c r="Q58" s="2">
        <v>2928</v>
      </c>
      <c r="R58" s="2">
        <v>2935</v>
      </c>
      <c r="S58" s="2">
        <v>2850</v>
      </c>
      <c r="T58" s="2">
        <v>2829</v>
      </c>
      <c r="U58" s="2">
        <v>2883</v>
      </c>
      <c r="V58" s="2">
        <v>2924</v>
      </c>
      <c r="W58" s="2">
        <v>2940</v>
      </c>
      <c r="X58" s="2">
        <v>2898</v>
      </c>
      <c r="Y58" s="2">
        <v>2912</v>
      </c>
      <c r="Z58" s="2">
        <v>2915</v>
      </c>
      <c r="AA58" s="2">
        <v>2912</v>
      </c>
      <c r="AB58" s="2">
        <v>2872</v>
      </c>
      <c r="AC58" s="2">
        <v>2874</v>
      </c>
      <c r="AD58" s="2">
        <v>2803</v>
      </c>
      <c r="AE58" s="2">
        <v>2712</v>
      </c>
    </row>
    <row r="59" spans="1:31" ht="15">
      <c r="A59" s="1" t="s">
        <v>109</v>
      </c>
      <c r="B59" s="2">
        <v>5478</v>
      </c>
      <c r="C59" s="2">
        <v>5510</v>
      </c>
      <c r="D59" s="2">
        <v>5662</v>
      </c>
      <c r="E59" s="2">
        <v>5580</v>
      </c>
      <c r="F59" s="2">
        <v>5499</v>
      </c>
      <c r="G59" s="2">
        <v>5413</v>
      </c>
      <c r="H59" s="2">
        <v>5369</v>
      </c>
      <c r="I59" s="2">
        <v>5375</v>
      </c>
      <c r="J59" s="2">
        <v>5214</v>
      </c>
      <c r="K59" s="2">
        <v>5223</v>
      </c>
      <c r="L59" s="2">
        <v>5247</v>
      </c>
      <c r="M59" s="2">
        <v>5136</v>
      </c>
      <c r="N59" s="2">
        <v>5053</v>
      </c>
      <c r="O59" s="2">
        <v>5044</v>
      </c>
      <c r="P59" s="2">
        <v>5038</v>
      </c>
      <c r="Q59" s="2">
        <v>4983</v>
      </c>
      <c r="R59" s="2">
        <v>4928</v>
      </c>
      <c r="S59" s="2">
        <v>4777</v>
      </c>
      <c r="T59" s="2">
        <v>4769</v>
      </c>
      <c r="U59" s="2">
        <v>4715</v>
      </c>
      <c r="V59" s="2">
        <v>4781</v>
      </c>
      <c r="W59" s="2">
        <v>4820</v>
      </c>
      <c r="X59" s="2">
        <v>4757</v>
      </c>
      <c r="Y59" s="2">
        <v>4836</v>
      </c>
      <c r="Z59" s="2">
        <v>4852</v>
      </c>
      <c r="AA59" s="2">
        <v>4902</v>
      </c>
      <c r="AB59" s="2">
        <v>4888</v>
      </c>
      <c r="AC59" s="2">
        <v>4954</v>
      </c>
      <c r="AD59" s="2">
        <v>5055</v>
      </c>
      <c r="AE59" s="2">
        <v>5081</v>
      </c>
    </row>
    <row r="60" spans="1:31" ht="15">
      <c r="A60" s="1" t="s">
        <v>110</v>
      </c>
      <c r="B60" s="2">
        <v>6965</v>
      </c>
      <c r="C60" s="2">
        <v>7121</v>
      </c>
      <c r="D60" s="2">
        <v>7265</v>
      </c>
      <c r="E60" s="2">
        <v>7343</v>
      </c>
      <c r="F60" s="2">
        <v>7446</v>
      </c>
      <c r="G60" s="2">
        <v>7493</v>
      </c>
      <c r="H60" s="2">
        <v>7619</v>
      </c>
      <c r="I60" s="2">
        <v>7743</v>
      </c>
      <c r="J60" s="2">
        <v>7779</v>
      </c>
      <c r="K60" s="2">
        <v>7794</v>
      </c>
      <c r="L60" s="2">
        <v>7966</v>
      </c>
      <c r="M60" s="2">
        <v>7809</v>
      </c>
      <c r="N60" s="2">
        <v>7920</v>
      </c>
      <c r="O60" s="2">
        <v>7945</v>
      </c>
      <c r="P60" s="2">
        <v>7885</v>
      </c>
      <c r="Q60" s="2">
        <v>7839</v>
      </c>
      <c r="R60" s="2">
        <v>7743</v>
      </c>
      <c r="S60" s="2">
        <v>7828</v>
      </c>
      <c r="T60" s="2">
        <v>8020</v>
      </c>
      <c r="U60" s="2">
        <v>8248</v>
      </c>
      <c r="V60" s="2">
        <v>8348</v>
      </c>
      <c r="W60" s="2">
        <v>8487</v>
      </c>
      <c r="X60" s="2">
        <v>8563</v>
      </c>
      <c r="Y60" s="2">
        <v>8604</v>
      </c>
      <c r="Z60" s="2">
        <v>8652</v>
      </c>
      <c r="AA60" s="2">
        <v>8570</v>
      </c>
      <c r="AB60" s="2">
        <v>8306</v>
      </c>
      <c r="AC60" s="2">
        <v>8418</v>
      </c>
      <c r="AD60" s="2">
        <v>8302</v>
      </c>
      <c r="AE60" s="2">
        <v>8234</v>
      </c>
    </row>
    <row r="61" spans="1:31" ht="15">
      <c r="A61" s="1" t="s">
        <v>111</v>
      </c>
      <c r="B61" s="2">
        <v>8872</v>
      </c>
      <c r="C61" s="2">
        <v>8947</v>
      </c>
      <c r="D61" s="2">
        <v>9074</v>
      </c>
      <c r="E61" s="2">
        <v>9043</v>
      </c>
      <c r="F61" s="2">
        <v>9146</v>
      </c>
      <c r="G61" s="2">
        <v>9087</v>
      </c>
      <c r="H61" s="2">
        <v>9117</v>
      </c>
      <c r="I61" s="2">
        <v>9104</v>
      </c>
      <c r="J61" s="2">
        <v>9115</v>
      </c>
      <c r="K61" s="2">
        <v>9049</v>
      </c>
      <c r="L61" s="2">
        <v>9082</v>
      </c>
      <c r="M61" s="2">
        <v>9121</v>
      </c>
      <c r="N61" s="2">
        <v>9073</v>
      </c>
      <c r="O61" s="2">
        <v>9178</v>
      </c>
      <c r="P61" s="2">
        <v>9064</v>
      </c>
      <c r="Q61" s="2">
        <v>9067</v>
      </c>
      <c r="R61" s="2">
        <v>9166</v>
      </c>
      <c r="S61" s="2">
        <v>8970</v>
      </c>
      <c r="T61" s="2">
        <v>8911</v>
      </c>
      <c r="U61" s="2">
        <v>8822</v>
      </c>
      <c r="V61" s="2">
        <v>8882</v>
      </c>
      <c r="W61" s="2">
        <v>8989</v>
      </c>
      <c r="X61" s="2">
        <v>9279</v>
      </c>
      <c r="Y61" s="2">
        <v>9399</v>
      </c>
      <c r="Z61" s="2">
        <v>9555</v>
      </c>
      <c r="AA61" s="2">
        <v>9689</v>
      </c>
      <c r="AB61" s="2">
        <v>9575</v>
      </c>
      <c r="AC61" s="2">
        <v>9636</v>
      </c>
      <c r="AD61" s="2">
        <v>9718</v>
      </c>
      <c r="AE61" s="2">
        <v>9724</v>
      </c>
    </row>
    <row r="62" spans="1:31" ht="15">
      <c r="A62" s="1" t="s">
        <v>112</v>
      </c>
      <c r="B62" s="2">
        <v>7263</v>
      </c>
      <c r="C62" s="2">
        <v>7506</v>
      </c>
      <c r="D62" s="2">
        <v>7689</v>
      </c>
      <c r="E62" s="2">
        <v>7708</v>
      </c>
      <c r="F62" s="2">
        <v>7761</v>
      </c>
      <c r="G62" s="2">
        <v>7601</v>
      </c>
      <c r="H62" s="2">
        <v>7688</v>
      </c>
      <c r="I62" s="2">
        <v>7846</v>
      </c>
      <c r="J62" s="2">
        <v>7894</v>
      </c>
      <c r="K62" s="2">
        <v>7844</v>
      </c>
      <c r="L62" s="2">
        <v>7916</v>
      </c>
      <c r="M62" s="2">
        <v>7832</v>
      </c>
      <c r="N62" s="2">
        <v>7781</v>
      </c>
      <c r="O62" s="2">
        <v>7766</v>
      </c>
      <c r="P62" s="2">
        <v>7648</v>
      </c>
      <c r="Q62" s="2">
        <v>7615</v>
      </c>
      <c r="R62" s="2">
        <v>7452</v>
      </c>
      <c r="S62" s="2">
        <v>7512</v>
      </c>
      <c r="T62" s="2">
        <v>7534</v>
      </c>
      <c r="U62" s="2">
        <v>7594</v>
      </c>
      <c r="V62" s="2">
        <v>7644</v>
      </c>
      <c r="W62" s="2">
        <v>7682</v>
      </c>
      <c r="X62" s="2">
        <v>7716</v>
      </c>
      <c r="Y62" s="2">
        <v>7750</v>
      </c>
      <c r="Z62" s="2">
        <v>7761</v>
      </c>
      <c r="AA62" s="2">
        <v>7803</v>
      </c>
      <c r="AB62" s="2">
        <v>7771</v>
      </c>
      <c r="AC62" s="2">
        <v>7791</v>
      </c>
      <c r="AD62" s="2">
        <v>7847</v>
      </c>
      <c r="AE62" s="2">
        <v>7936</v>
      </c>
    </row>
    <row r="63" spans="1:31" ht="15">
      <c r="A63" s="1" t="s">
        <v>113</v>
      </c>
      <c r="B63" s="2">
        <v>18392</v>
      </c>
      <c r="C63" s="2">
        <v>18637</v>
      </c>
      <c r="D63" s="2">
        <v>18902</v>
      </c>
      <c r="E63" s="2">
        <v>18951</v>
      </c>
      <c r="F63" s="2">
        <v>19114</v>
      </c>
      <c r="G63" s="2">
        <v>19033</v>
      </c>
      <c r="H63" s="2">
        <v>18997</v>
      </c>
      <c r="I63" s="2">
        <v>19097</v>
      </c>
      <c r="J63" s="2">
        <v>18993</v>
      </c>
      <c r="K63" s="2">
        <v>18773</v>
      </c>
      <c r="L63" s="2">
        <v>18629</v>
      </c>
      <c r="M63" s="2">
        <v>18327</v>
      </c>
      <c r="N63" s="2">
        <v>18064</v>
      </c>
      <c r="O63" s="2">
        <v>17951</v>
      </c>
      <c r="P63" s="2">
        <v>17922</v>
      </c>
      <c r="Q63" s="2">
        <v>17643</v>
      </c>
      <c r="R63" s="2">
        <v>17413</v>
      </c>
      <c r="S63" s="2">
        <v>17323</v>
      </c>
      <c r="T63" s="2">
        <v>17261</v>
      </c>
      <c r="U63" s="2">
        <v>17317</v>
      </c>
      <c r="V63" s="2">
        <v>17389</v>
      </c>
      <c r="W63" s="2">
        <v>17451</v>
      </c>
      <c r="X63" s="2">
        <v>17548</v>
      </c>
      <c r="Y63" s="2">
        <v>17568</v>
      </c>
      <c r="Z63" s="2">
        <v>17500</v>
      </c>
      <c r="AA63" s="2">
        <v>17301</v>
      </c>
      <c r="AB63" s="2">
        <v>16931</v>
      </c>
      <c r="AC63" s="2">
        <v>17105</v>
      </c>
      <c r="AD63" s="2">
        <v>17553</v>
      </c>
      <c r="AE63" s="2">
        <v>17466</v>
      </c>
    </row>
    <row r="64" spans="1:31" ht="15">
      <c r="A64" s="1" t="s">
        <v>114</v>
      </c>
      <c r="B64" s="2">
        <v>25078</v>
      </c>
      <c r="C64" s="2">
        <v>25522</v>
      </c>
      <c r="D64" s="2">
        <v>25769</v>
      </c>
      <c r="E64" s="2">
        <v>26215</v>
      </c>
      <c r="F64" s="2">
        <v>26517</v>
      </c>
      <c r="G64" s="2">
        <v>26692</v>
      </c>
      <c r="H64" s="2">
        <v>27293</v>
      </c>
      <c r="I64" s="2">
        <v>27911</v>
      </c>
      <c r="J64" s="2">
        <v>28200</v>
      </c>
      <c r="K64" s="2">
        <v>28381</v>
      </c>
      <c r="L64" s="2">
        <v>28581</v>
      </c>
      <c r="M64" s="2">
        <v>28799</v>
      </c>
      <c r="N64" s="2">
        <v>28975</v>
      </c>
      <c r="O64" s="2">
        <v>29351</v>
      </c>
      <c r="P64" s="2">
        <v>29268</v>
      </c>
      <c r="Q64" s="2">
        <v>29618</v>
      </c>
      <c r="R64" s="2">
        <v>29600</v>
      </c>
      <c r="S64" s="2">
        <v>29836</v>
      </c>
      <c r="T64" s="2">
        <v>30076</v>
      </c>
      <c r="U64" s="2">
        <v>30744</v>
      </c>
      <c r="V64" s="2">
        <v>31338</v>
      </c>
      <c r="W64" s="2">
        <v>31849</v>
      </c>
      <c r="X64" s="2">
        <v>31936</v>
      </c>
      <c r="Y64" s="2">
        <v>32051</v>
      </c>
      <c r="Z64" s="2">
        <v>31980</v>
      </c>
      <c r="AA64" s="2">
        <v>31376</v>
      </c>
      <c r="AB64" s="2">
        <v>30194</v>
      </c>
      <c r="AC64" s="2">
        <v>30209</v>
      </c>
      <c r="AD64" s="2">
        <v>30620</v>
      </c>
      <c r="AE64" s="2">
        <v>30089</v>
      </c>
    </row>
    <row r="65" spans="1:31" ht="15">
      <c r="A65" s="1" t="s">
        <v>115</v>
      </c>
      <c r="B65" s="2">
        <v>5707</v>
      </c>
      <c r="C65" s="2">
        <v>5804</v>
      </c>
      <c r="D65" s="2">
        <v>5750</v>
      </c>
      <c r="E65" s="2">
        <v>5627</v>
      </c>
      <c r="F65" s="2">
        <v>5501</v>
      </c>
      <c r="G65" s="2">
        <v>5429</v>
      </c>
      <c r="H65" s="2">
        <v>5458</v>
      </c>
      <c r="I65" s="2">
        <v>5475</v>
      </c>
      <c r="J65" s="2">
        <v>5486</v>
      </c>
      <c r="K65" s="2">
        <v>5342</v>
      </c>
      <c r="L65" s="2">
        <v>5337</v>
      </c>
      <c r="M65" s="2">
        <v>5232</v>
      </c>
      <c r="N65" s="2">
        <v>5146</v>
      </c>
      <c r="O65" s="2">
        <v>5126</v>
      </c>
      <c r="P65" s="2">
        <v>5147</v>
      </c>
      <c r="Q65" s="2">
        <v>5152</v>
      </c>
      <c r="R65" s="2">
        <v>5115</v>
      </c>
      <c r="S65" s="2">
        <v>5084</v>
      </c>
      <c r="T65" s="2">
        <v>5110</v>
      </c>
      <c r="U65" s="2">
        <v>5136</v>
      </c>
      <c r="V65" s="2">
        <v>5220</v>
      </c>
      <c r="W65" s="2">
        <v>5296</v>
      </c>
      <c r="X65" s="2">
        <v>5310</v>
      </c>
      <c r="Y65" s="2">
        <v>5305</v>
      </c>
      <c r="Z65" s="2">
        <v>5327</v>
      </c>
      <c r="AA65" s="2">
        <v>5281</v>
      </c>
      <c r="AB65" s="2">
        <v>5212</v>
      </c>
      <c r="AC65" s="2">
        <v>5187</v>
      </c>
      <c r="AD65" s="2">
        <v>5294</v>
      </c>
      <c r="AE65" s="2">
        <v>5300</v>
      </c>
    </row>
    <row r="66" spans="1:31" ht="15">
      <c r="A66" s="1" t="s">
        <v>116</v>
      </c>
      <c r="B66" s="2">
        <v>851</v>
      </c>
      <c r="C66" s="2">
        <v>815</v>
      </c>
      <c r="D66" s="2">
        <v>818</v>
      </c>
      <c r="E66" s="2">
        <v>818</v>
      </c>
      <c r="F66" s="2">
        <v>853</v>
      </c>
      <c r="G66" s="2">
        <v>844</v>
      </c>
      <c r="H66" s="2">
        <v>785</v>
      </c>
      <c r="I66" s="2">
        <v>787</v>
      </c>
      <c r="J66" s="2">
        <v>770</v>
      </c>
      <c r="K66" s="2">
        <v>779</v>
      </c>
      <c r="L66" s="2">
        <v>774</v>
      </c>
      <c r="M66" s="2">
        <v>767</v>
      </c>
      <c r="N66" s="2">
        <v>789</v>
      </c>
      <c r="O66" s="2">
        <v>743</v>
      </c>
      <c r="P66" s="2">
        <v>746</v>
      </c>
      <c r="Q66" s="2">
        <v>717</v>
      </c>
      <c r="R66" s="2">
        <v>763</v>
      </c>
      <c r="S66" s="2">
        <v>796</v>
      </c>
      <c r="T66" s="2">
        <v>798</v>
      </c>
      <c r="U66" s="2">
        <v>858</v>
      </c>
      <c r="V66" s="2">
        <v>848</v>
      </c>
      <c r="W66" s="2">
        <v>849</v>
      </c>
      <c r="X66" s="2">
        <v>867</v>
      </c>
      <c r="Y66" s="2">
        <v>876</v>
      </c>
      <c r="Z66" s="2">
        <v>895</v>
      </c>
      <c r="AA66" s="2">
        <v>936</v>
      </c>
      <c r="AB66" s="2">
        <v>928</v>
      </c>
      <c r="AC66" s="2">
        <v>959</v>
      </c>
      <c r="AD66" s="2">
        <v>920</v>
      </c>
      <c r="AE66" s="2">
        <v>924</v>
      </c>
    </row>
    <row r="67" spans="1:31" ht="15">
      <c r="A67" s="1" t="s">
        <v>117</v>
      </c>
      <c r="B67" s="2">
        <v>1680</v>
      </c>
      <c r="C67" s="2">
        <v>1676</v>
      </c>
      <c r="D67" s="2">
        <v>1647</v>
      </c>
      <c r="E67" s="2">
        <v>1633</v>
      </c>
      <c r="F67" s="2">
        <v>1583</v>
      </c>
      <c r="G67" s="2">
        <v>1540</v>
      </c>
      <c r="H67" s="2">
        <v>1498</v>
      </c>
      <c r="I67" s="2">
        <v>1490</v>
      </c>
      <c r="J67" s="2">
        <v>1457</v>
      </c>
      <c r="K67" s="2">
        <v>1429</v>
      </c>
      <c r="L67" s="2">
        <v>1399</v>
      </c>
      <c r="M67" s="2">
        <v>1348</v>
      </c>
      <c r="N67" s="2">
        <v>1380</v>
      </c>
      <c r="O67" s="2">
        <v>1375</v>
      </c>
      <c r="P67" s="2">
        <v>1392</v>
      </c>
      <c r="Q67" s="2">
        <v>1449</v>
      </c>
      <c r="R67" s="2">
        <v>1425</v>
      </c>
      <c r="S67" s="2">
        <v>1461</v>
      </c>
      <c r="T67" s="2">
        <v>1487</v>
      </c>
      <c r="U67" s="2">
        <v>1428</v>
      </c>
      <c r="V67" s="2">
        <v>1416</v>
      </c>
      <c r="W67" s="2">
        <v>1445</v>
      </c>
      <c r="X67" s="2">
        <v>1497</v>
      </c>
      <c r="Y67" s="2">
        <v>1541</v>
      </c>
      <c r="Z67" s="2">
        <v>1634</v>
      </c>
      <c r="AA67" s="2">
        <v>1742</v>
      </c>
      <c r="AB67" s="2">
        <v>1804</v>
      </c>
      <c r="AC67" s="2">
        <v>1810</v>
      </c>
      <c r="AD67" s="2">
        <v>1828</v>
      </c>
      <c r="AE67" s="2">
        <v>1828</v>
      </c>
    </row>
    <row r="68" spans="1:31" ht="15">
      <c r="A68" s="1" t="s">
        <v>118</v>
      </c>
      <c r="B68" s="2">
        <v>7020</v>
      </c>
      <c r="C68" s="2">
        <v>7208</v>
      </c>
      <c r="D68" s="2">
        <v>7349</v>
      </c>
      <c r="E68" s="2">
        <v>7337</v>
      </c>
      <c r="F68" s="2">
        <v>7408</v>
      </c>
      <c r="G68" s="2">
        <v>7398</v>
      </c>
      <c r="H68" s="2">
        <v>7344</v>
      </c>
      <c r="I68" s="2">
        <v>7454</v>
      </c>
      <c r="J68" s="2">
        <v>7435</v>
      </c>
      <c r="K68" s="2">
        <v>7468</v>
      </c>
      <c r="L68" s="2">
        <v>7430</v>
      </c>
      <c r="M68" s="2">
        <v>7584</v>
      </c>
      <c r="N68" s="2">
        <v>7610</v>
      </c>
      <c r="O68" s="2">
        <v>7648</v>
      </c>
      <c r="P68" s="2">
        <v>7749</v>
      </c>
      <c r="Q68" s="2">
        <v>7795</v>
      </c>
      <c r="R68" s="2">
        <v>7770</v>
      </c>
      <c r="S68" s="2">
        <v>7838</v>
      </c>
      <c r="T68" s="2">
        <v>7885</v>
      </c>
      <c r="U68" s="2">
        <v>7943</v>
      </c>
      <c r="V68" s="2">
        <v>7997</v>
      </c>
      <c r="W68" s="2">
        <v>8161</v>
      </c>
      <c r="X68" s="2">
        <v>8193</v>
      </c>
      <c r="Y68" s="2">
        <v>8306</v>
      </c>
      <c r="Z68" s="2">
        <v>8246</v>
      </c>
      <c r="AA68" s="2">
        <v>8167</v>
      </c>
      <c r="AB68" s="2">
        <v>7982</v>
      </c>
      <c r="AC68" s="2">
        <v>8074</v>
      </c>
      <c r="AD68" s="2">
        <v>8068</v>
      </c>
      <c r="AE68" s="2">
        <v>7915</v>
      </c>
    </row>
    <row r="69" spans="1:31" ht="15">
      <c r="A69" s="1" t="s">
        <v>119</v>
      </c>
      <c r="B69" s="2">
        <v>7650</v>
      </c>
      <c r="C69" s="2">
        <v>7934</v>
      </c>
      <c r="D69" s="2">
        <v>8114</v>
      </c>
      <c r="E69" s="2">
        <v>8367</v>
      </c>
      <c r="F69" s="2">
        <v>8468</v>
      </c>
      <c r="G69" s="2">
        <v>8598</v>
      </c>
      <c r="H69" s="2">
        <v>8881</v>
      </c>
      <c r="I69" s="2">
        <v>8918</v>
      </c>
      <c r="J69" s="2">
        <v>8840</v>
      </c>
      <c r="K69" s="2">
        <v>8690</v>
      </c>
      <c r="L69" s="2">
        <v>8610</v>
      </c>
      <c r="M69" s="2">
        <v>8399</v>
      </c>
      <c r="N69" s="2">
        <v>8333</v>
      </c>
      <c r="O69" s="2">
        <v>8378</v>
      </c>
      <c r="P69" s="2">
        <v>8406</v>
      </c>
      <c r="Q69" s="2">
        <v>8469</v>
      </c>
      <c r="R69" s="2">
        <v>8487</v>
      </c>
      <c r="S69" s="2">
        <v>8511</v>
      </c>
      <c r="T69" s="2">
        <v>8541</v>
      </c>
      <c r="U69" s="2">
        <v>8615</v>
      </c>
      <c r="V69" s="2">
        <v>8743</v>
      </c>
      <c r="W69" s="2">
        <v>8833</v>
      </c>
      <c r="X69" s="2">
        <v>8822</v>
      </c>
      <c r="Y69" s="2">
        <v>8829</v>
      </c>
      <c r="Z69" s="2">
        <v>8889</v>
      </c>
      <c r="AA69" s="2">
        <v>8755</v>
      </c>
      <c r="AB69" s="2">
        <v>8524</v>
      </c>
      <c r="AC69" s="2">
        <v>8565</v>
      </c>
      <c r="AD69" s="2">
        <v>8706</v>
      </c>
      <c r="AE69" s="2">
        <v>8770</v>
      </c>
    </row>
    <row r="70" spans="1:31" ht="15">
      <c r="A70" s="1" t="s">
        <v>120</v>
      </c>
      <c r="B70" s="2">
        <v>6759</v>
      </c>
      <c r="C70" s="2">
        <v>6907</v>
      </c>
      <c r="D70" s="2">
        <v>6935</v>
      </c>
      <c r="E70" s="2">
        <v>6892</v>
      </c>
      <c r="F70" s="2">
        <v>6906</v>
      </c>
      <c r="G70" s="2">
        <v>6913</v>
      </c>
      <c r="H70" s="2">
        <v>6821</v>
      </c>
      <c r="I70" s="2">
        <v>6779</v>
      </c>
      <c r="J70" s="2">
        <v>6725</v>
      </c>
      <c r="K70" s="2">
        <v>6684</v>
      </c>
      <c r="L70" s="2">
        <v>6706</v>
      </c>
      <c r="M70" s="2">
        <v>6668</v>
      </c>
      <c r="N70" s="2">
        <v>6614</v>
      </c>
      <c r="O70" s="2">
        <v>6624</v>
      </c>
      <c r="P70" s="2">
        <v>6451</v>
      </c>
      <c r="Q70" s="2">
        <v>6451</v>
      </c>
      <c r="R70" s="2">
        <v>6380</v>
      </c>
      <c r="S70" s="2">
        <v>6449</v>
      </c>
      <c r="T70" s="2">
        <v>6472</v>
      </c>
      <c r="U70" s="2">
        <v>6662</v>
      </c>
      <c r="V70" s="2">
        <v>6688</v>
      </c>
      <c r="W70" s="2">
        <v>6753</v>
      </c>
      <c r="X70" s="2">
        <v>6762</v>
      </c>
      <c r="Y70" s="2">
        <v>6891</v>
      </c>
      <c r="Z70" s="2">
        <v>6906</v>
      </c>
      <c r="AA70" s="2">
        <v>6916</v>
      </c>
      <c r="AB70" s="2">
        <v>6789</v>
      </c>
      <c r="AC70" s="2">
        <v>6892</v>
      </c>
      <c r="AD70" s="2">
        <v>7016</v>
      </c>
      <c r="AE70" s="2">
        <v>6970</v>
      </c>
    </row>
    <row r="71" spans="1:31" ht="15">
      <c r="A71" s="1" t="s">
        <v>121</v>
      </c>
      <c r="B71" s="2">
        <v>634</v>
      </c>
      <c r="C71" s="2">
        <v>652</v>
      </c>
      <c r="D71" s="2">
        <v>633</v>
      </c>
      <c r="E71" s="2">
        <v>599</v>
      </c>
      <c r="F71" s="2">
        <v>599</v>
      </c>
      <c r="G71" s="2">
        <v>581</v>
      </c>
      <c r="H71" s="2">
        <v>552</v>
      </c>
      <c r="I71" s="2">
        <v>553</v>
      </c>
      <c r="J71" s="2">
        <v>540</v>
      </c>
      <c r="K71" s="2">
        <v>552</v>
      </c>
      <c r="L71" s="2">
        <v>554</v>
      </c>
      <c r="M71" s="2">
        <v>523</v>
      </c>
      <c r="N71" s="2">
        <v>529</v>
      </c>
      <c r="O71" s="2">
        <v>536</v>
      </c>
      <c r="P71" s="2">
        <v>530</v>
      </c>
      <c r="Q71" s="2">
        <v>555</v>
      </c>
      <c r="R71" s="2">
        <v>521</v>
      </c>
      <c r="S71" s="2">
        <v>514</v>
      </c>
      <c r="T71" s="2">
        <v>495</v>
      </c>
      <c r="U71" s="2">
        <v>494</v>
      </c>
      <c r="V71" s="2">
        <v>476</v>
      </c>
      <c r="W71" s="2">
        <v>457</v>
      </c>
      <c r="X71" s="2">
        <v>483</v>
      </c>
      <c r="Y71" s="2">
        <v>506</v>
      </c>
      <c r="Z71" s="2">
        <v>482</v>
      </c>
      <c r="AA71" s="2">
        <v>481</v>
      </c>
      <c r="AB71" s="2">
        <v>512</v>
      </c>
      <c r="AC71" s="2">
        <v>503</v>
      </c>
      <c r="AD71" s="2">
        <v>502</v>
      </c>
      <c r="AE71" s="2">
        <v>499</v>
      </c>
    </row>
    <row r="72" spans="1:31" ht="15">
      <c r="A72" s="1" t="s">
        <v>122</v>
      </c>
      <c r="B72" s="2">
        <v>1970</v>
      </c>
      <c r="C72" s="2">
        <v>2006</v>
      </c>
      <c r="D72" s="2">
        <v>1948</v>
      </c>
      <c r="E72" s="2">
        <v>1841</v>
      </c>
      <c r="F72" s="2">
        <v>1781</v>
      </c>
      <c r="G72" s="2">
        <v>1736</v>
      </c>
      <c r="H72" s="2">
        <v>1697</v>
      </c>
      <c r="I72" s="2">
        <v>1669</v>
      </c>
      <c r="J72" s="2">
        <v>1649</v>
      </c>
      <c r="K72" s="2">
        <v>1573</v>
      </c>
      <c r="L72" s="2">
        <v>1511</v>
      </c>
      <c r="M72" s="2">
        <v>1479</v>
      </c>
      <c r="N72" s="2">
        <v>1466</v>
      </c>
      <c r="O72" s="2">
        <v>1462</v>
      </c>
      <c r="P72" s="2">
        <v>1475</v>
      </c>
      <c r="Q72" s="2">
        <v>1495</v>
      </c>
      <c r="R72" s="2">
        <v>1490</v>
      </c>
      <c r="S72" s="2">
        <v>1480</v>
      </c>
      <c r="T72" s="2">
        <v>1453</v>
      </c>
      <c r="U72" s="2">
        <v>1374</v>
      </c>
      <c r="V72" s="2">
        <v>1326</v>
      </c>
      <c r="W72" s="2">
        <v>1324</v>
      </c>
      <c r="X72" s="2">
        <v>1308</v>
      </c>
      <c r="Y72" s="2">
        <v>1261</v>
      </c>
      <c r="Z72" s="2">
        <v>1226</v>
      </c>
      <c r="AA72" s="2">
        <v>1285</v>
      </c>
      <c r="AB72" s="2">
        <v>1275</v>
      </c>
      <c r="AC72" s="2">
        <v>1264</v>
      </c>
      <c r="AD72" s="2">
        <v>1289</v>
      </c>
      <c r="AE72" s="2">
        <v>1300</v>
      </c>
    </row>
    <row r="73" spans="1:31" ht="15">
      <c r="A73" s="1" t="s">
        <v>123</v>
      </c>
      <c r="B73" s="2">
        <v>2577</v>
      </c>
      <c r="C73" s="2">
        <v>2582</v>
      </c>
      <c r="D73" s="2">
        <v>2634</v>
      </c>
      <c r="E73" s="2">
        <v>2563</v>
      </c>
      <c r="F73" s="2">
        <v>2591</v>
      </c>
      <c r="G73" s="2">
        <v>2540</v>
      </c>
      <c r="H73" s="2">
        <v>2518</v>
      </c>
      <c r="I73" s="2">
        <v>2498</v>
      </c>
      <c r="J73" s="2">
        <v>2502</v>
      </c>
      <c r="K73" s="2">
        <v>2475</v>
      </c>
      <c r="L73" s="2">
        <v>2456</v>
      </c>
      <c r="M73" s="2">
        <v>2442</v>
      </c>
      <c r="N73" s="2">
        <v>2379</v>
      </c>
      <c r="O73" s="2">
        <v>2389</v>
      </c>
      <c r="P73" s="2">
        <v>2360</v>
      </c>
      <c r="Q73" s="2">
        <v>2331</v>
      </c>
      <c r="R73" s="2">
        <v>2291</v>
      </c>
      <c r="S73" s="2">
        <v>2264</v>
      </c>
      <c r="T73" s="2">
        <v>2200</v>
      </c>
      <c r="U73" s="2">
        <v>2229</v>
      </c>
      <c r="V73" s="2">
        <v>2175</v>
      </c>
      <c r="W73" s="2">
        <v>2166</v>
      </c>
      <c r="X73" s="2">
        <v>2171</v>
      </c>
      <c r="Y73" s="2">
        <v>2221</v>
      </c>
      <c r="Z73" s="2">
        <v>2235</v>
      </c>
      <c r="AA73" s="2">
        <v>2236</v>
      </c>
      <c r="AB73" s="2">
        <v>2136</v>
      </c>
      <c r="AC73" s="2">
        <v>2100</v>
      </c>
      <c r="AD73" s="2">
        <v>2090</v>
      </c>
      <c r="AE73" s="2">
        <v>2104</v>
      </c>
    </row>
    <row r="74" spans="1:31" ht="15">
      <c r="A74" s="1" t="s">
        <v>124</v>
      </c>
      <c r="B74" s="2">
        <v>1411</v>
      </c>
      <c r="C74" s="2">
        <v>1402</v>
      </c>
      <c r="D74" s="2">
        <v>1387</v>
      </c>
      <c r="E74" s="2">
        <v>1364</v>
      </c>
      <c r="F74" s="2">
        <v>1324</v>
      </c>
      <c r="G74" s="2">
        <v>1261</v>
      </c>
      <c r="H74" s="2">
        <v>1264</v>
      </c>
      <c r="I74" s="2">
        <v>1250</v>
      </c>
      <c r="J74" s="2">
        <v>1274</v>
      </c>
      <c r="K74" s="2">
        <v>1202</v>
      </c>
      <c r="L74" s="2">
        <v>1199</v>
      </c>
      <c r="M74" s="2">
        <v>1161</v>
      </c>
      <c r="N74" s="2">
        <v>1133</v>
      </c>
      <c r="O74" s="2">
        <v>1101</v>
      </c>
      <c r="P74" s="2">
        <v>1128</v>
      </c>
      <c r="Q74" s="2">
        <v>1109</v>
      </c>
      <c r="R74" s="2">
        <v>1073</v>
      </c>
      <c r="S74" s="2">
        <v>1090</v>
      </c>
      <c r="T74" s="2">
        <v>1135</v>
      </c>
      <c r="U74" s="2">
        <v>1117</v>
      </c>
      <c r="V74" s="2">
        <v>1085</v>
      </c>
      <c r="W74" s="2">
        <v>1059</v>
      </c>
      <c r="X74" s="2">
        <v>1055</v>
      </c>
      <c r="Y74" s="2">
        <v>1038</v>
      </c>
      <c r="Z74" s="2">
        <v>1082</v>
      </c>
      <c r="AA74" s="2">
        <v>1093</v>
      </c>
      <c r="AB74" s="2">
        <v>1060</v>
      </c>
      <c r="AC74" s="2">
        <v>1074</v>
      </c>
      <c r="AD74" s="2">
        <v>1126</v>
      </c>
      <c r="AE74" s="2">
        <v>1133</v>
      </c>
    </row>
    <row r="75" spans="1:31" ht="15">
      <c r="A75" s="1" t="s">
        <v>125</v>
      </c>
      <c r="B75" s="2">
        <v>1448</v>
      </c>
      <c r="C75" s="2">
        <v>1517</v>
      </c>
      <c r="D75" s="2">
        <v>1549</v>
      </c>
      <c r="E75" s="2">
        <v>1536</v>
      </c>
      <c r="F75" s="2">
        <v>1528</v>
      </c>
      <c r="G75" s="2">
        <v>1513</v>
      </c>
      <c r="H75" s="2">
        <v>1433</v>
      </c>
      <c r="I75" s="2">
        <v>1457</v>
      </c>
      <c r="J75" s="2">
        <v>1421</v>
      </c>
      <c r="K75" s="2">
        <v>1400</v>
      </c>
      <c r="L75" s="2">
        <v>1378</v>
      </c>
      <c r="M75" s="2">
        <v>1386</v>
      </c>
      <c r="N75" s="2">
        <v>1431</v>
      </c>
      <c r="O75" s="2">
        <v>1412</v>
      </c>
      <c r="P75" s="2">
        <v>1404</v>
      </c>
      <c r="Q75" s="2">
        <v>1414</v>
      </c>
      <c r="R75" s="2">
        <v>1430</v>
      </c>
      <c r="S75" s="2">
        <v>1436</v>
      </c>
      <c r="T75" s="2">
        <v>1481</v>
      </c>
      <c r="U75" s="2">
        <v>1565</v>
      </c>
      <c r="V75" s="2">
        <v>1616</v>
      </c>
      <c r="W75" s="2">
        <v>1579</v>
      </c>
      <c r="X75" s="2">
        <v>1562</v>
      </c>
      <c r="Y75" s="2">
        <v>1584</v>
      </c>
      <c r="Z75" s="2">
        <v>1572</v>
      </c>
      <c r="AA75" s="2">
        <v>1578</v>
      </c>
      <c r="AB75" s="2">
        <v>1522</v>
      </c>
      <c r="AC75" s="2">
        <v>1520</v>
      </c>
      <c r="AD75" s="2">
        <v>1535</v>
      </c>
      <c r="AE75" s="2">
        <v>1520</v>
      </c>
    </row>
    <row r="76" spans="1:31" ht="15">
      <c r="A76" s="1" t="s">
        <v>126</v>
      </c>
      <c r="B76" s="2">
        <v>5798</v>
      </c>
      <c r="C76" s="2">
        <v>6008</v>
      </c>
      <c r="D76" s="2">
        <v>6233</v>
      </c>
      <c r="E76" s="2">
        <v>6351</v>
      </c>
      <c r="F76" s="2">
        <v>6451</v>
      </c>
      <c r="G76" s="2">
        <v>6665</v>
      </c>
      <c r="H76" s="2">
        <v>6713</v>
      </c>
      <c r="I76" s="2">
        <v>7016</v>
      </c>
      <c r="J76" s="2">
        <v>7270</v>
      </c>
      <c r="K76" s="2">
        <v>7540</v>
      </c>
      <c r="L76" s="2">
        <v>7669</v>
      </c>
      <c r="M76" s="2">
        <v>7807</v>
      </c>
      <c r="N76" s="2">
        <v>7869</v>
      </c>
      <c r="O76" s="2">
        <v>7954</v>
      </c>
      <c r="P76" s="2">
        <v>8011</v>
      </c>
      <c r="Q76" s="2">
        <v>8086</v>
      </c>
      <c r="R76" s="2">
        <v>8155</v>
      </c>
      <c r="S76" s="2">
        <v>8302</v>
      </c>
      <c r="T76" s="2">
        <v>8544</v>
      </c>
      <c r="U76" s="2">
        <v>8761</v>
      </c>
      <c r="V76" s="2">
        <v>8899</v>
      </c>
      <c r="W76" s="2">
        <v>8920</v>
      </c>
      <c r="X76" s="2">
        <v>8919</v>
      </c>
      <c r="Y76" s="2">
        <v>8977</v>
      </c>
      <c r="Z76" s="2">
        <v>8964</v>
      </c>
      <c r="AA76" s="2">
        <v>9066</v>
      </c>
      <c r="AB76" s="2">
        <v>9011</v>
      </c>
      <c r="AC76" s="2">
        <v>8985</v>
      </c>
      <c r="AD76" s="2">
        <v>9150</v>
      </c>
      <c r="AE76" s="2">
        <v>9269</v>
      </c>
    </row>
    <row r="77" spans="1:31" ht="15">
      <c r="A77" s="1" t="s">
        <v>127</v>
      </c>
      <c r="B77" s="2">
        <v>54007</v>
      </c>
      <c r="C77" s="2">
        <v>55337</v>
      </c>
      <c r="D77" s="2">
        <v>56081</v>
      </c>
      <c r="E77" s="2">
        <v>56829</v>
      </c>
      <c r="F77" s="2">
        <v>56753</v>
      </c>
      <c r="G77" s="2">
        <v>57014</v>
      </c>
      <c r="H77" s="2">
        <v>58333</v>
      </c>
      <c r="I77" s="2">
        <v>59615</v>
      </c>
      <c r="J77" s="2">
        <v>59907</v>
      </c>
      <c r="K77" s="2">
        <v>59881</v>
      </c>
      <c r="L77" s="2">
        <v>59909</v>
      </c>
      <c r="M77" s="2">
        <v>60128</v>
      </c>
      <c r="N77" s="2">
        <v>60125</v>
      </c>
      <c r="O77" s="2">
        <v>60474</v>
      </c>
      <c r="P77" s="2">
        <v>61174</v>
      </c>
      <c r="Q77" s="2">
        <v>57505</v>
      </c>
      <c r="R77" s="2">
        <v>56433</v>
      </c>
      <c r="S77" s="2">
        <v>56682</v>
      </c>
      <c r="T77" s="2">
        <v>56935</v>
      </c>
      <c r="U77" s="2">
        <v>57697</v>
      </c>
      <c r="V77" s="2">
        <v>58710</v>
      </c>
      <c r="W77" s="2">
        <v>59916</v>
      </c>
      <c r="X77" s="2">
        <v>60815</v>
      </c>
      <c r="Y77" s="2">
        <v>61353</v>
      </c>
      <c r="Z77" s="2">
        <v>61852</v>
      </c>
      <c r="AA77" s="2">
        <v>61755</v>
      </c>
      <c r="AB77" s="2">
        <v>60909</v>
      </c>
      <c r="AC77" s="2">
        <v>62207</v>
      </c>
      <c r="AD77" s="2">
        <v>63795</v>
      </c>
      <c r="AE77" s="2">
        <v>64064</v>
      </c>
    </row>
    <row r="78" spans="1:31" ht="15">
      <c r="A78" s="1" t="s">
        <v>128</v>
      </c>
      <c r="B78" s="2">
        <v>4636</v>
      </c>
      <c r="C78" s="2">
        <v>4814</v>
      </c>
      <c r="D78" s="2">
        <v>4969</v>
      </c>
      <c r="E78" s="2">
        <v>5003</v>
      </c>
      <c r="F78" s="2">
        <v>5026</v>
      </c>
      <c r="G78" s="2">
        <v>5073</v>
      </c>
      <c r="H78" s="2">
        <v>5085</v>
      </c>
      <c r="I78" s="2">
        <v>5254</v>
      </c>
      <c r="J78" s="2">
        <v>5511</v>
      </c>
      <c r="K78" s="2">
        <v>5735</v>
      </c>
      <c r="L78" s="2">
        <v>5926</v>
      </c>
      <c r="M78" s="2">
        <v>6195</v>
      </c>
      <c r="N78" s="2">
        <v>6430</v>
      </c>
      <c r="O78" s="2">
        <v>6723</v>
      </c>
      <c r="P78" s="2">
        <v>6958</v>
      </c>
      <c r="Q78" s="2">
        <v>7157</v>
      </c>
      <c r="R78" s="2">
        <v>7244</v>
      </c>
      <c r="S78" s="2">
        <v>7586</v>
      </c>
      <c r="T78" s="2">
        <v>7908</v>
      </c>
      <c r="U78" s="2">
        <v>8325</v>
      </c>
      <c r="V78" s="2">
        <v>8817</v>
      </c>
      <c r="W78" s="2">
        <v>9405</v>
      </c>
      <c r="X78" s="2">
        <v>9885</v>
      </c>
      <c r="Y78" s="2">
        <v>10293</v>
      </c>
      <c r="Z78" s="2">
        <v>10691</v>
      </c>
      <c r="AA78" s="2">
        <v>11257</v>
      </c>
      <c r="AB78" s="2">
        <v>11777</v>
      </c>
      <c r="AC78" s="2">
        <v>12350</v>
      </c>
      <c r="AD78" s="2">
        <v>13099</v>
      </c>
      <c r="AE78" s="2">
        <v>13525</v>
      </c>
    </row>
    <row r="79" spans="1:31" ht="15">
      <c r="A79" s="1" t="s">
        <v>129</v>
      </c>
      <c r="B79" s="2">
        <v>4386</v>
      </c>
      <c r="C79" s="2">
        <v>4444</v>
      </c>
      <c r="D79" s="2">
        <v>4507</v>
      </c>
      <c r="E79" s="2">
        <v>4498</v>
      </c>
      <c r="F79" s="2">
        <v>4440</v>
      </c>
      <c r="G79" s="2">
        <v>4389</v>
      </c>
      <c r="H79" s="2">
        <v>4385</v>
      </c>
      <c r="I79" s="2">
        <v>4480</v>
      </c>
      <c r="J79" s="2">
        <v>4556</v>
      </c>
      <c r="K79" s="2">
        <v>4554</v>
      </c>
      <c r="L79" s="2">
        <v>4597</v>
      </c>
      <c r="M79" s="2">
        <v>4595</v>
      </c>
      <c r="N79" s="2">
        <v>4651</v>
      </c>
      <c r="O79" s="2">
        <v>4679</v>
      </c>
      <c r="P79" s="2">
        <v>4760</v>
      </c>
      <c r="Q79" s="2">
        <v>4871</v>
      </c>
      <c r="R79" s="2">
        <v>4941</v>
      </c>
      <c r="S79" s="2">
        <v>4969</v>
      </c>
      <c r="T79" s="2">
        <v>5088</v>
      </c>
      <c r="U79" s="2">
        <v>5181</v>
      </c>
      <c r="V79" s="2">
        <v>5257</v>
      </c>
      <c r="W79" s="2">
        <v>5333</v>
      </c>
      <c r="X79" s="2">
        <v>5301</v>
      </c>
      <c r="Y79" s="2">
        <v>5289</v>
      </c>
      <c r="Z79" s="2">
        <v>5356</v>
      </c>
      <c r="AA79" s="2">
        <v>5394</v>
      </c>
      <c r="AB79" s="2">
        <v>5435</v>
      </c>
      <c r="AC79" s="2">
        <v>5552</v>
      </c>
      <c r="AD79" s="2">
        <v>5748</v>
      </c>
      <c r="AE79" s="2">
        <v>5707</v>
      </c>
    </row>
    <row r="80" spans="1:31" ht="15">
      <c r="A80" s="1" t="s">
        <v>130</v>
      </c>
      <c r="B80" s="2">
        <v>8187</v>
      </c>
      <c r="C80" s="2">
        <v>8169</v>
      </c>
      <c r="D80" s="2">
        <v>8254</v>
      </c>
      <c r="E80" s="2">
        <v>8271</v>
      </c>
      <c r="F80" s="2">
        <v>8168</v>
      </c>
      <c r="G80" s="2">
        <v>8111</v>
      </c>
      <c r="H80" s="2">
        <v>8206</v>
      </c>
      <c r="I80" s="2">
        <v>8150</v>
      </c>
      <c r="J80" s="2">
        <v>8142</v>
      </c>
      <c r="K80" s="2">
        <v>8075</v>
      </c>
      <c r="L80" s="2">
        <v>7948</v>
      </c>
      <c r="M80" s="2">
        <v>7910</v>
      </c>
      <c r="N80" s="2">
        <v>7799</v>
      </c>
      <c r="O80" s="2">
        <v>7786</v>
      </c>
      <c r="P80" s="2">
        <v>7693</v>
      </c>
      <c r="Q80" s="2">
        <v>7574</v>
      </c>
      <c r="R80" s="2">
        <v>7544</v>
      </c>
      <c r="S80" s="2">
        <v>7634</v>
      </c>
      <c r="T80" s="2">
        <v>7692</v>
      </c>
      <c r="U80" s="2">
        <v>7716</v>
      </c>
      <c r="V80" s="2">
        <v>7763</v>
      </c>
      <c r="W80" s="2">
        <v>7709</v>
      </c>
      <c r="X80" s="2">
        <v>7796</v>
      </c>
      <c r="Y80" s="2">
        <v>7793</v>
      </c>
      <c r="Z80" s="2">
        <v>7787</v>
      </c>
      <c r="AA80" s="2">
        <v>7767</v>
      </c>
      <c r="AB80" s="2">
        <v>7796</v>
      </c>
      <c r="AC80" s="2">
        <v>7994</v>
      </c>
      <c r="AD80" s="2">
        <v>8132</v>
      </c>
      <c r="AE80" s="2">
        <v>8090</v>
      </c>
    </row>
    <row r="81" spans="1:33" ht="15">
      <c r="A81" s="1" t="s">
        <v>131</v>
      </c>
      <c r="B81" s="2">
        <v>704</v>
      </c>
      <c r="C81" s="2">
        <v>717</v>
      </c>
      <c r="D81" s="2">
        <v>707</v>
      </c>
      <c r="E81" s="2">
        <v>683</v>
      </c>
      <c r="F81" s="2">
        <v>657</v>
      </c>
      <c r="G81" s="2">
        <v>638</v>
      </c>
      <c r="H81" s="2">
        <v>613</v>
      </c>
      <c r="I81" s="2">
        <v>621</v>
      </c>
      <c r="J81" s="2">
        <v>640</v>
      </c>
      <c r="K81" s="2">
        <v>620</v>
      </c>
      <c r="L81" s="2">
        <v>595</v>
      </c>
      <c r="M81" s="2">
        <v>607</v>
      </c>
      <c r="N81" s="2">
        <v>613</v>
      </c>
      <c r="O81" s="2">
        <v>633</v>
      </c>
      <c r="P81" s="2">
        <v>654</v>
      </c>
      <c r="Q81" s="2">
        <v>646</v>
      </c>
      <c r="R81" s="2">
        <v>642</v>
      </c>
      <c r="S81" s="2">
        <v>639</v>
      </c>
      <c r="T81" s="2">
        <v>633</v>
      </c>
      <c r="U81" s="2">
        <v>654</v>
      </c>
      <c r="V81" s="2">
        <v>621</v>
      </c>
      <c r="W81" s="2">
        <v>627</v>
      </c>
      <c r="X81" s="2">
        <v>639</v>
      </c>
      <c r="Y81" s="2">
        <v>653</v>
      </c>
      <c r="Z81" s="2">
        <v>637</v>
      </c>
      <c r="AA81" s="2">
        <v>644</v>
      </c>
      <c r="AB81" s="2">
        <v>610</v>
      </c>
      <c r="AC81" s="2">
        <v>619</v>
      </c>
      <c r="AD81" s="2">
        <v>640</v>
      </c>
      <c r="AE81" s="2">
        <v>691</v>
      </c>
    </row>
    <row r="82" spans="1:33" ht="15">
      <c r="A82" s="1" t="s">
        <v>132</v>
      </c>
      <c r="B82" s="2">
        <v>1288</v>
      </c>
      <c r="C82" s="2">
        <v>1222</v>
      </c>
      <c r="D82" s="2">
        <v>1161</v>
      </c>
      <c r="E82" s="2">
        <v>1158</v>
      </c>
      <c r="F82" s="2">
        <v>1089</v>
      </c>
      <c r="G82" s="2">
        <v>1045</v>
      </c>
      <c r="H82" s="2">
        <v>1039</v>
      </c>
      <c r="I82" s="2">
        <v>1083</v>
      </c>
      <c r="J82" s="2">
        <v>1075</v>
      </c>
      <c r="K82" s="2">
        <v>1032</v>
      </c>
      <c r="L82" s="2">
        <v>980</v>
      </c>
      <c r="M82" s="2">
        <v>958</v>
      </c>
      <c r="N82" s="2">
        <v>943</v>
      </c>
      <c r="O82" s="2">
        <v>908</v>
      </c>
      <c r="P82" s="2">
        <v>911</v>
      </c>
      <c r="Q82" s="2">
        <v>938</v>
      </c>
      <c r="R82" s="2">
        <v>891</v>
      </c>
      <c r="S82" s="2">
        <v>876</v>
      </c>
      <c r="T82" s="2">
        <v>883</v>
      </c>
      <c r="U82" s="2">
        <v>903</v>
      </c>
      <c r="V82" s="2">
        <v>871</v>
      </c>
      <c r="W82" s="2">
        <v>828</v>
      </c>
      <c r="X82" s="2">
        <v>840</v>
      </c>
      <c r="Y82" s="2">
        <v>892</v>
      </c>
      <c r="Z82" s="2">
        <v>867</v>
      </c>
      <c r="AA82" s="2">
        <v>876</v>
      </c>
      <c r="AB82" s="2">
        <v>863</v>
      </c>
      <c r="AC82" s="2">
        <v>901</v>
      </c>
      <c r="AD82" s="2">
        <v>933</v>
      </c>
      <c r="AE82" s="2">
        <v>911</v>
      </c>
    </row>
    <row r="83" spans="1:33" ht="15">
      <c r="A83" s="1" t="s">
        <v>133</v>
      </c>
      <c r="B83" s="2">
        <v>96</v>
      </c>
      <c r="C83" s="2">
        <v>97</v>
      </c>
      <c r="D83" s="2">
        <v>100</v>
      </c>
      <c r="E83" s="2">
        <v>99</v>
      </c>
      <c r="F83" s="2">
        <v>106</v>
      </c>
      <c r="G83" s="2">
        <v>100</v>
      </c>
      <c r="H83" s="2">
        <v>92</v>
      </c>
      <c r="I83" s="2">
        <v>81</v>
      </c>
      <c r="J83" s="2">
        <v>84</v>
      </c>
      <c r="K83" s="2">
        <v>74</v>
      </c>
      <c r="L83" s="2">
        <v>79</v>
      </c>
      <c r="M83" s="2">
        <v>69</v>
      </c>
      <c r="N83" s="2">
        <v>64</v>
      </c>
      <c r="O83" s="2">
        <v>63</v>
      </c>
      <c r="P83" s="2">
        <v>65</v>
      </c>
      <c r="Q83" s="2">
        <v>68</v>
      </c>
      <c r="R83" s="2">
        <v>59</v>
      </c>
      <c r="S83" s="2">
        <v>70</v>
      </c>
      <c r="T83" s="2">
        <v>71</v>
      </c>
      <c r="U83" s="2">
        <v>70</v>
      </c>
      <c r="V83" s="2">
        <v>79</v>
      </c>
      <c r="W83" s="2">
        <v>74</v>
      </c>
      <c r="X83" s="2">
        <v>71</v>
      </c>
      <c r="Y83" s="2">
        <v>63</v>
      </c>
      <c r="Z83" s="2">
        <v>71</v>
      </c>
      <c r="AA83" s="2">
        <v>53</v>
      </c>
      <c r="AB83" s="2">
        <v>50</v>
      </c>
      <c r="AC83" s="2">
        <v>64</v>
      </c>
      <c r="AD83" s="2">
        <v>67</v>
      </c>
      <c r="AE83" s="2">
        <v>72</v>
      </c>
    </row>
    <row r="84" spans="1:33" ht="15">
      <c r="A84" s="1" t="s">
        <v>134</v>
      </c>
      <c r="B84" s="2">
        <v>4424</v>
      </c>
      <c r="C84" s="2">
        <v>4325</v>
      </c>
      <c r="D84" s="2">
        <v>4243</v>
      </c>
      <c r="E84" s="2">
        <v>4078</v>
      </c>
      <c r="F84" s="2">
        <v>4031</v>
      </c>
      <c r="G84" s="2">
        <v>3968</v>
      </c>
      <c r="H84" s="2">
        <v>3897</v>
      </c>
      <c r="I84" s="2">
        <v>3855</v>
      </c>
      <c r="J84" s="2">
        <v>3837</v>
      </c>
      <c r="K84" s="2">
        <v>3875</v>
      </c>
      <c r="L84" s="2">
        <v>3810</v>
      </c>
      <c r="M84" s="2">
        <v>3729</v>
      </c>
      <c r="N84" s="2">
        <v>3727</v>
      </c>
      <c r="O84" s="2">
        <v>3629</v>
      </c>
      <c r="P84" s="2">
        <v>3580</v>
      </c>
      <c r="Q84" s="2">
        <v>3563</v>
      </c>
      <c r="R84" s="2">
        <v>3600</v>
      </c>
      <c r="S84" s="2">
        <v>3669</v>
      </c>
      <c r="T84" s="2">
        <v>3692</v>
      </c>
      <c r="U84" s="2">
        <v>3700</v>
      </c>
      <c r="V84" s="2">
        <v>3734</v>
      </c>
      <c r="W84" s="2">
        <v>3722</v>
      </c>
      <c r="X84" s="2">
        <v>3696</v>
      </c>
      <c r="Y84" s="2">
        <v>3667</v>
      </c>
      <c r="Z84" s="2">
        <v>3664</v>
      </c>
      <c r="AA84" s="2">
        <v>3656</v>
      </c>
      <c r="AB84" s="2">
        <v>3568</v>
      </c>
      <c r="AC84" s="2">
        <v>3585</v>
      </c>
      <c r="AD84" s="2">
        <v>3734</v>
      </c>
      <c r="AE84" s="2">
        <v>3743</v>
      </c>
    </row>
    <row r="85" spans="1:33" ht="15">
      <c r="A85" s="1" t="s">
        <v>135</v>
      </c>
      <c r="B85" s="2">
        <v>2690</v>
      </c>
      <c r="C85" s="2">
        <v>2775</v>
      </c>
      <c r="D85" s="2">
        <v>2718</v>
      </c>
      <c r="E85" s="2">
        <v>2655</v>
      </c>
      <c r="F85" s="2">
        <v>2566</v>
      </c>
      <c r="G85" s="2">
        <v>2557</v>
      </c>
      <c r="H85" s="2">
        <v>2533</v>
      </c>
      <c r="I85" s="2">
        <v>2581</v>
      </c>
      <c r="J85" s="2">
        <v>2612</v>
      </c>
      <c r="K85" s="2">
        <v>2602</v>
      </c>
      <c r="L85" s="2">
        <v>2617</v>
      </c>
      <c r="M85" s="2">
        <v>2652</v>
      </c>
      <c r="N85" s="2">
        <v>2599</v>
      </c>
      <c r="O85" s="2">
        <v>2594</v>
      </c>
      <c r="P85" s="2">
        <v>2601</v>
      </c>
      <c r="Q85" s="2">
        <v>2629</v>
      </c>
      <c r="R85" s="2">
        <v>2607</v>
      </c>
      <c r="S85" s="2">
        <v>2665</v>
      </c>
      <c r="T85" s="2">
        <v>2694</v>
      </c>
      <c r="U85" s="2">
        <v>2759</v>
      </c>
      <c r="V85" s="2">
        <v>2880</v>
      </c>
      <c r="W85" s="2">
        <v>2979</v>
      </c>
      <c r="X85" s="2">
        <v>3011</v>
      </c>
      <c r="Y85" s="2">
        <v>3117</v>
      </c>
      <c r="Z85" s="2">
        <v>3113</v>
      </c>
      <c r="AA85" s="2">
        <v>3136</v>
      </c>
      <c r="AB85" s="2">
        <v>3085</v>
      </c>
      <c r="AC85" s="2">
        <v>3163</v>
      </c>
      <c r="AD85" s="2">
        <v>3263</v>
      </c>
      <c r="AE85" s="2">
        <v>3310</v>
      </c>
    </row>
    <row r="86" spans="1:33" ht="15">
      <c r="A86" s="1" t="s">
        <v>136</v>
      </c>
      <c r="B86" s="2">
        <v>1831</v>
      </c>
      <c r="C86" s="2">
        <v>1921</v>
      </c>
      <c r="D86" s="2">
        <v>1967</v>
      </c>
      <c r="E86" s="2">
        <v>2058</v>
      </c>
      <c r="F86" s="2">
        <v>2236</v>
      </c>
      <c r="G86" s="2">
        <v>2401</v>
      </c>
      <c r="H86" s="2">
        <v>2562</v>
      </c>
      <c r="I86" s="2">
        <v>2748</v>
      </c>
      <c r="J86" s="2">
        <v>2842</v>
      </c>
      <c r="K86" s="2">
        <v>2869</v>
      </c>
      <c r="L86" s="2">
        <v>2967</v>
      </c>
      <c r="M86" s="2">
        <v>3058</v>
      </c>
      <c r="N86" s="2">
        <v>3233</v>
      </c>
      <c r="O86" s="2">
        <v>3319</v>
      </c>
      <c r="P86" s="2">
        <v>3525</v>
      </c>
      <c r="Q86" s="2">
        <v>3681</v>
      </c>
      <c r="R86" s="2">
        <v>3753</v>
      </c>
      <c r="S86" s="2">
        <v>3966</v>
      </c>
      <c r="T86" s="2">
        <v>4234</v>
      </c>
      <c r="U86" s="2">
        <v>4606</v>
      </c>
      <c r="V86" s="2">
        <v>4962</v>
      </c>
      <c r="W86" s="2">
        <v>5230</v>
      </c>
      <c r="X86" s="2">
        <v>5516</v>
      </c>
      <c r="Y86" s="2">
        <v>5638</v>
      </c>
      <c r="Z86" s="2">
        <v>5824</v>
      </c>
      <c r="AA86" s="2">
        <v>6090</v>
      </c>
      <c r="AB86" s="2">
        <v>6225</v>
      </c>
      <c r="AC86" s="2">
        <v>6601</v>
      </c>
      <c r="AD86" s="2">
        <v>6839</v>
      </c>
      <c r="AE86" s="2">
        <v>6928</v>
      </c>
    </row>
    <row r="87" spans="1:33" ht="15">
      <c r="A87" s="1" t="s">
        <v>137</v>
      </c>
      <c r="B87" s="2">
        <v>19640</v>
      </c>
      <c r="C87" s="2">
        <v>19708</v>
      </c>
      <c r="D87" s="2">
        <v>19798</v>
      </c>
      <c r="E87" s="2">
        <v>19559</v>
      </c>
      <c r="F87" s="2">
        <v>19419</v>
      </c>
      <c r="G87" s="2">
        <v>19159</v>
      </c>
      <c r="H87" s="2">
        <v>19041</v>
      </c>
      <c r="I87" s="2">
        <v>19180</v>
      </c>
      <c r="J87" s="2">
        <v>18913</v>
      </c>
      <c r="K87" s="2">
        <v>18685</v>
      </c>
      <c r="L87" s="2">
        <v>18306</v>
      </c>
      <c r="M87" s="2">
        <v>18125</v>
      </c>
      <c r="N87" s="2">
        <v>17931</v>
      </c>
      <c r="O87" s="2">
        <v>17767</v>
      </c>
      <c r="P87" s="2">
        <v>17775</v>
      </c>
      <c r="Q87" s="2">
        <v>17772</v>
      </c>
      <c r="R87" s="2">
        <v>17637</v>
      </c>
      <c r="S87" s="2">
        <v>17614</v>
      </c>
      <c r="T87" s="2">
        <v>17634</v>
      </c>
      <c r="U87" s="2">
        <v>17718</v>
      </c>
      <c r="V87" s="2">
        <v>17799</v>
      </c>
      <c r="W87" s="2">
        <v>18189</v>
      </c>
      <c r="X87" s="2">
        <v>18363</v>
      </c>
      <c r="Y87" s="2">
        <v>18538</v>
      </c>
      <c r="Z87" s="2">
        <v>18550</v>
      </c>
      <c r="AA87" s="2">
        <v>18136</v>
      </c>
      <c r="AB87" s="2">
        <v>17825</v>
      </c>
      <c r="AC87" s="2">
        <v>18027</v>
      </c>
      <c r="AD87" s="2">
        <v>18224</v>
      </c>
      <c r="AE87" s="2">
        <v>18213</v>
      </c>
    </row>
    <row r="88" spans="1:33" ht="15">
      <c r="A88" s="1" t="s">
        <v>138</v>
      </c>
      <c r="B88" s="2">
        <v>3338</v>
      </c>
      <c r="C88" s="2">
        <v>3299</v>
      </c>
      <c r="D88" s="2">
        <v>3279</v>
      </c>
      <c r="E88" s="2">
        <v>3231</v>
      </c>
      <c r="F88" s="2">
        <v>3175</v>
      </c>
      <c r="G88" s="2">
        <v>3146</v>
      </c>
      <c r="H88" s="2">
        <v>3096</v>
      </c>
      <c r="I88" s="2">
        <v>3073</v>
      </c>
      <c r="J88" s="2">
        <v>3083</v>
      </c>
      <c r="K88" s="2">
        <v>3075</v>
      </c>
      <c r="L88" s="2">
        <v>3039</v>
      </c>
      <c r="M88" s="2">
        <v>3031</v>
      </c>
      <c r="N88" s="2">
        <v>3024</v>
      </c>
      <c r="O88" s="2">
        <v>2985</v>
      </c>
      <c r="P88" s="2">
        <v>2951</v>
      </c>
      <c r="Q88" s="2">
        <v>2902</v>
      </c>
      <c r="R88" s="2">
        <v>2805</v>
      </c>
      <c r="S88" s="2">
        <v>2772</v>
      </c>
      <c r="T88" s="2">
        <v>2810</v>
      </c>
      <c r="U88" s="2">
        <v>2762</v>
      </c>
      <c r="V88" s="2">
        <v>2742</v>
      </c>
      <c r="W88" s="2">
        <v>2768</v>
      </c>
      <c r="X88" s="2">
        <v>2653</v>
      </c>
      <c r="Y88" s="2">
        <v>2637</v>
      </c>
      <c r="Z88" s="2">
        <v>2637</v>
      </c>
      <c r="AA88" s="2">
        <v>2576</v>
      </c>
      <c r="AB88" s="2">
        <v>2531</v>
      </c>
      <c r="AC88" s="2">
        <v>2548</v>
      </c>
      <c r="AD88" s="2">
        <v>2601</v>
      </c>
      <c r="AE88" s="2">
        <v>2623</v>
      </c>
    </row>
    <row r="89" spans="1:33" ht="15">
      <c r="A89" s="1" t="s">
        <v>139</v>
      </c>
      <c r="B89" s="2">
        <v>5355</v>
      </c>
      <c r="C89" s="2">
        <v>5471</v>
      </c>
      <c r="D89" s="2">
        <v>5451</v>
      </c>
      <c r="E89" s="2">
        <v>5319</v>
      </c>
      <c r="F89" s="2">
        <v>5175</v>
      </c>
      <c r="G89" s="2">
        <v>5064</v>
      </c>
      <c r="H89" s="2">
        <v>5000</v>
      </c>
      <c r="I89" s="2">
        <v>4933</v>
      </c>
      <c r="J89" s="2">
        <v>4822</v>
      </c>
      <c r="K89" s="2">
        <v>4677</v>
      </c>
      <c r="L89" s="2">
        <v>4557</v>
      </c>
      <c r="M89" s="2">
        <v>4463</v>
      </c>
      <c r="N89" s="2">
        <v>4397</v>
      </c>
      <c r="O89" s="2">
        <v>4399</v>
      </c>
      <c r="P89" s="2">
        <v>4391</v>
      </c>
      <c r="Q89" s="2">
        <v>4365</v>
      </c>
      <c r="R89" s="2">
        <v>4239</v>
      </c>
      <c r="S89" s="2">
        <v>4246</v>
      </c>
      <c r="T89" s="2">
        <v>4292</v>
      </c>
      <c r="U89" s="2">
        <v>4384</v>
      </c>
      <c r="V89" s="2">
        <v>4456</v>
      </c>
      <c r="W89" s="2">
        <v>4497</v>
      </c>
      <c r="X89" s="2">
        <v>4580</v>
      </c>
      <c r="Y89" s="2">
        <v>4637</v>
      </c>
      <c r="Z89" s="2">
        <v>4668</v>
      </c>
      <c r="AA89" s="2">
        <v>4649</v>
      </c>
      <c r="AB89" s="2">
        <v>4561</v>
      </c>
      <c r="AC89" s="2">
        <v>4707</v>
      </c>
      <c r="AD89" s="2">
        <v>4813</v>
      </c>
      <c r="AE89" s="2">
        <v>4815</v>
      </c>
    </row>
    <row r="90" spans="1:33" ht="15">
      <c r="A90" s="1" t="s">
        <v>140</v>
      </c>
      <c r="B90" s="2">
        <v>2573</v>
      </c>
      <c r="C90" s="2">
        <v>2534</v>
      </c>
      <c r="D90" s="2">
        <v>2480</v>
      </c>
      <c r="E90" s="2">
        <v>2401</v>
      </c>
      <c r="F90" s="2">
        <v>2355</v>
      </c>
      <c r="G90" s="2">
        <v>2312</v>
      </c>
      <c r="H90" s="2">
        <v>2308</v>
      </c>
      <c r="I90" s="2">
        <v>2359</v>
      </c>
      <c r="J90" s="2">
        <v>2356</v>
      </c>
      <c r="K90" s="2">
        <v>2339</v>
      </c>
      <c r="L90" s="2">
        <v>2350</v>
      </c>
      <c r="M90" s="2">
        <v>2316</v>
      </c>
      <c r="N90" s="2">
        <v>2240</v>
      </c>
      <c r="O90" s="2">
        <v>2232</v>
      </c>
      <c r="P90" s="2">
        <v>2225</v>
      </c>
      <c r="Q90" s="2">
        <v>2248</v>
      </c>
      <c r="R90" s="2">
        <v>2207</v>
      </c>
      <c r="S90" s="2">
        <v>2163</v>
      </c>
      <c r="T90" s="2">
        <v>2162</v>
      </c>
      <c r="U90" s="2">
        <v>2188</v>
      </c>
      <c r="V90" s="2">
        <v>2165</v>
      </c>
      <c r="W90" s="2">
        <v>2117</v>
      </c>
      <c r="X90" s="2">
        <v>2103</v>
      </c>
      <c r="Y90" s="2">
        <v>2149</v>
      </c>
      <c r="Z90" s="2">
        <v>2144</v>
      </c>
      <c r="AA90" s="2">
        <v>2087</v>
      </c>
      <c r="AB90" s="2">
        <v>2061</v>
      </c>
      <c r="AC90" s="2">
        <v>2035</v>
      </c>
      <c r="AD90" s="2">
        <v>1982</v>
      </c>
      <c r="AE90" s="2">
        <v>1944</v>
      </c>
    </row>
    <row r="91" spans="1:33" ht="15">
      <c r="A91" s="1" t="s">
        <v>141</v>
      </c>
      <c r="B91" s="2">
        <v>11177</v>
      </c>
      <c r="C91" s="2">
        <v>11105</v>
      </c>
      <c r="D91" s="2">
        <v>11012</v>
      </c>
      <c r="E91" s="2">
        <v>10756</v>
      </c>
      <c r="F91" s="2">
        <v>10624</v>
      </c>
      <c r="G91" s="2">
        <v>10326</v>
      </c>
      <c r="H91" s="2">
        <v>10372</v>
      </c>
      <c r="I91" s="2">
        <v>10345</v>
      </c>
      <c r="J91" s="2">
        <v>10216</v>
      </c>
      <c r="K91" s="2">
        <v>10001</v>
      </c>
      <c r="L91" s="2">
        <v>9950</v>
      </c>
      <c r="M91" s="2">
        <v>9786</v>
      </c>
      <c r="N91" s="2">
        <v>9657</v>
      </c>
      <c r="O91" s="2">
        <v>9607</v>
      </c>
      <c r="P91" s="2">
        <v>9536</v>
      </c>
      <c r="Q91" s="2">
        <v>9667</v>
      </c>
      <c r="R91" s="2">
        <v>9691</v>
      </c>
      <c r="S91" s="2">
        <v>9743</v>
      </c>
      <c r="T91" s="2">
        <v>9770</v>
      </c>
      <c r="U91" s="2">
        <v>9907</v>
      </c>
      <c r="V91" s="2">
        <v>9990</v>
      </c>
      <c r="W91" s="2">
        <v>10059</v>
      </c>
      <c r="X91" s="2">
        <v>10071</v>
      </c>
      <c r="Y91" s="2">
        <v>10212</v>
      </c>
      <c r="Z91" s="2">
        <v>10207</v>
      </c>
      <c r="AA91" s="2">
        <v>10144</v>
      </c>
      <c r="AB91" s="2">
        <v>9946</v>
      </c>
      <c r="AC91" s="2">
        <v>10098</v>
      </c>
      <c r="AD91" s="2">
        <v>10277</v>
      </c>
      <c r="AE91" s="2">
        <v>10228</v>
      </c>
    </row>
    <row r="92" spans="1:33" ht="15">
      <c r="A92" s="1" t="s">
        <v>52</v>
      </c>
      <c r="B92" s="2">
        <v>10019</v>
      </c>
      <c r="C92" s="2">
        <v>9903</v>
      </c>
      <c r="D92" s="2">
        <v>10914</v>
      </c>
      <c r="E92" s="2">
        <v>9556</v>
      </c>
      <c r="F92" s="2">
        <v>8119</v>
      </c>
      <c r="G92" s="2">
        <v>8839</v>
      </c>
      <c r="H92" s="2">
        <v>9202</v>
      </c>
      <c r="I92" s="2">
        <v>7944</v>
      </c>
      <c r="J92" s="2">
        <v>8472</v>
      </c>
      <c r="K92" s="2">
        <v>7573</v>
      </c>
      <c r="L92" s="2">
        <v>6822</v>
      </c>
      <c r="M92" s="2">
        <v>6915</v>
      </c>
      <c r="N92" s="2">
        <v>7332</v>
      </c>
      <c r="O92" s="2">
        <v>7718</v>
      </c>
      <c r="P92" s="2">
        <v>8696</v>
      </c>
      <c r="Q92" s="2">
        <v>8888</v>
      </c>
      <c r="R92" s="2">
        <v>8734</v>
      </c>
      <c r="S92" s="2">
        <v>8589</v>
      </c>
      <c r="T92" s="2">
        <v>7603</v>
      </c>
      <c r="U92" s="2">
        <v>7227</v>
      </c>
      <c r="V92" s="2">
        <v>6904</v>
      </c>
      <c r="W92" s="2">
        <v>7159</v>
      </c>
      <c r="X92" s="2">
        <v>7077</v>
      </c>
      <c r="Y92" s="2">
        <v>7207</v>
      </c>
      <c r="Z92" s="2">
        <v>8339</v>
      </c>
      <c r="AA92" s="2">
        <v>8202</v>
      </c>
      <c r="AB92" s="2">
        <v>9224</v>
      </c>
      <c r="AC92" s="2">
        <v>10019</v>
      </c>
      <c r="AD92" s="2">
        <v>10678</v>
      </c>
      <c r="AE92" s="2">
        <v>12134</v>
      </c>
    </row>
    <row r="93" spans="1:33" ht="15">
      <c r="A93" s="1" t="s">
        <v>11</v>
      </c>
      <c r="B93" s="2">
        <v>696335</v>
      </c>
      <c r="C93" s="2">
        <v>711848</v>
      </c>
      <c r="D93" s="2">
        <v>724579</v>
      </c>
      <c r="E93" s="2">
        <v>727298</v>
      </c>
      <c r="F93" s="2">
        <v>729689</v>
      </c>
      <c r="G93" s="2">
        <v>733807</v>
      </c>
      <c r="H93" s="2">
        <v>747910</v>
      </c>
      <c r="I93" s="2">
        <v>761709</v>
      </c>
      <c r="J93" s="2">
        <v>764654</v>
      </c>
      <c r="K93" s="2">
        <v>762790</v>
      </c>
      <c r="L93" s="2">
        <v>760745</v>
      </c>
      <c r="M93" s="2">
        <v>759878</v>
      </c>
      <c r="N93" s="2">
        <v>758094</v>
      </c>
      <c r="O93" s="2">
        <v>760859</v>
      </c>
      <c r="P93" s="2">
        <v>764398</v>
      </c>
      <c r="Q93" s="2">
        <v>762682</v>
      </c>
      <c r="R93" s="2">
        <v>759960</v>
      </c>
      <c r="S93" s="2">
        <v>762400</v>
      </c>
      <c r="T93" s="2">
        <v>767263</v>
      </c>
      <c r="U93" s="2">
        <v>776815</v>
      </c>
      <c r="V93" s="2">
        <v>787960</v>
      </c>
      <c r="W93" s="2">
        <v>800334</v>
      </c>
      <c r="X93" s="2">
        <v>808439</v>
      </c>
      <c r="Y93" s="2">
        <v>816632</v>
      </c>
      <c r="Z93" s="2">
        <v>826347</v>
      </c>
      <c r="AA93" s="2">
        <v>826572</v>
      </c>
      <c r="AB93" s="2">
        <v>815151</v>
      </c>
      <c r="AC93" s="2">
        <v>831038</v>
      </c>
      <c r="AD93" s="2">
        <v>850999</v>
      </c>
      <c r="AE93" s="2">
        <v>856412</v>
      </c>
    </row>
    <row r="95" spans="1:33">
      <c r="AE95" s="9"/>
      <c r="AG95" s="19"/>
    </row>
    <row r="96" spans="1:33">
      <c r="AG96" s="19"/>
    </row>
    <row r="97" spans="33:33">
      <c r="AG97" s="19"/>
    </row>
    <row r="98" spans="33:33">
      <c r="AG98" s="19"/>
    </row>
    <row r="99" spans="33:33">
      <c r="AG99" s="19"/>
    </row>
    <row r="100" spans="33:33">
      <c r="AG100" s="19"/>
    </row>
    <row r="101" spans="33:33">
      <c r="AG101" s="19"/>
    </row>
    <row r="102" spans="33:33">
      <c r="AG102" s="19"/>
    </row>
    <row r="103" spans="33:33">
      <c r="AG103" s="19"/>
    </row>
    <row r="104" spans="33:33">
      <c r="AG104" s="19"/>
    </row>
    <row r="105" spans="33:33">
      <c r="AG105" s="19"/>
    </row>
    <row r="106" spans="33:33">
      <c r="AG106" s="19"/>
    </row>
    <row r="107" spans="33:33">
      <c r="AG107" s="19"/>
    </row>
    <row r="108" spans="33:33">
      <c r="AG108" s="19"/>
    </row>
    <row r="109" spans="33:33">
      <c r="AG109" s="19"/>
    </row>
    <row r="110" spans="33:33">
      <c r="AG110" s="19"/>
    </row>
    <row r="111" spans="33:33">
      <c r="AG111" s="19"/>
    </row>
    <row r="112" spans="33:33">
      <c r="AG112" s="19"/>
    </row>
    <row r="113" spans="33:33">
      <c r="AG113" s="19"/>
    </row>
    <row r="114" spans="33:33">
      <c r="AG114" s="19"/>
    </row>
    <row r="115" spans="33:33">
      <c r="AG115" s="19"/>
    </row>
    <row r="116" spans="33:33">
      <c r="AG116" s="19"/>
    </row>
    <row r="117" spans="33:33">
      <c r="AG117" s="19"/>
    </row>
    <row r="118" spans="33:33">
      <c r="AG118" s="19"/>
    </row>
    <row r="119" spans="33:33">
      <c r="AG119" s="19"/>
    </row>
    <row r="120" spans="33:33">
      <c r="AG120" s="19"/>
    </row>
    <row r="121" spans="33:33">
      <c r="AG121" s="19"/>
    </row>
    <row r="122" spans="33:33">
      <c r="AG122" s="19"/>
    </row>
    <row r="123" spans="33:33">
      <c r="AG123" s="19"/>
    </row>
    <row r="124" spans="33:33">
      <c r="AG124" s="19"/>
    </row>
    <row r="125" spans="33:33">
      <c r="AG125" s="19"/>
    </row>
    <row r="126" spans="33:33">
      <c r="AG126" s="19"/>
    </row>
    <row r="127" spans="33:33">
      <c r="AG127" s="19"/>
    </row>
    <row r="128" spans="33:33">
      <c r="AG128" s="19"/>
    </row>
    <row r="129" spans="33:33">
      <c r="AG129" s="19"/>
    </row>
    <row r="130" spans="33:33">
      <c r="AG130" s="19"/>
    </row>
    <row r="131" spans="33:33">
      <c r="AG131" s="19"/>
    </row>
    <row r="132" spans="33:33">
      <c r="AG132" s="19"/>
    </row>
    <row r="133" spans="33:33">
      <c r="AG133" s="19"/>
    </row>
    <row r="134" spans="33:33">
      <c r="AG134" s="19"/>
    </row>
    <row r="135" spans="33:33">
      <c r="AG135" s="19"/>
    </row>
    <row r="136" spans="33:33">
      <c r="AG136" s="19"/>
    </row>
    <row r="137" spans="33:33">
      <c r="AG137" s="19"/>
    </row>
    <row r="138" spans="33:33">
      <c r="AG138" s="19"/>
    </row>
    <row r="139" spans="33:33">
      <c r="AG139" s="19"/>
    </row>
    <row r="140" spans="33:33">
      <c r="AG140" s="19"/>
    </row>
    <row r="141" spans="33:33">
      <c r="AG141" s="19"/>
    </row>
    <row r="142" spans="33:33">
      <c r="AG142" s="19"/>
    </row>
    <row r="143" spans="33:33">
      <c r="AG143" s="19"/>
    </row>
    <row r="144" spans="33:33">
      <c r="AG144" s="19"/>
    </row>
    <row r="145" spans="33:33">
      <c r="AG145" s="19"/>
    </row>
    <row r="146" spans="33:33">
      <c r="AG146" s="19"/>
    </row>
    <row r="147" spans="33:33">
      <c r="AG147" s="19"/>
    </row>
    <row r="148" spans="33:33">
      <c r="AG148" s="19"/>
    </row>
    <row r="149" spans="33:33">
      <c r="AG149" s="19"/>
    </row>
    <row r="150" spans="33:33">
      <c r="AG150" s="19"/>
    </row>
    <row r="151" spans="33:33">
      <c r="AG151" s="19"/>
    </row>
    <row r="152" spans="33:33">
      <c r="AG152" s="19"/>
    </row>
    <row r="153" spans="33:33">
      <c r="AG153" s="19"/>
    </row>
    <row r="154" spans="33:33">
      <c r="AG154" s="19"/>
    </row>
    <row r="155" spans="33:33">
      <c r="AG155" s="19"/>
    </row>
    <row r="156" spans="33:33">
      <c r="AG156" s="19"/>
    </row>
    <row r="157" spans="33:33">
      <c r="AG157" s="19"/>
    </row>
    <row r="158" spans="33:33">
      <c r="AG158" s="19"/>
    </row>
    <row r="159" spans="33:33">
      <c r="AG159" s="19"/>
    </row>
    <row r="160" spans="33:33">
      <c r="AG160" s="19"/>
    </row>
    <row r="161" spans="33:33">
      <c r="AG161" s="19"/>
    </row>
    <row r="162" spans="33:33">
      <c r="AG162" s="19"/>
    </row>
    <row r="163" spans="33:33">
      <c r="AG163" s="19"/>
    </row>
    <row r="164" spans="33:33">
      <c r="AG164" s="19"/>
    </row>
    <row r="165" spans="33:33">
      <c r="AG165" s="19"/>
    </row>
    <row r="166" spans="33:33">
      <c r="AG166" s="19"/>
    </row>
    <row r="167" spans="33:33">
      <c r="AG167" s="19"/>
    </row>
    <row r="168" spans="33:33">
      <c r="AG168" s="19"/>
    </row>
    <row r="169" spans="33:33">
      <c r="AG169" s="19"/>
    </row>
    <row r="170" spans="33:33">
      <c r="AG170" s="19"/>
    </row>
    <row r="171" spans="33:33">
      <c r="AG171" s="19"/>
    </row>
    <row r="172" spans="33:33">
      <c r="AG172" s="19"/>
    </row>
    <row r="173" spans="33:33">
      <c r="AG173" s="19"/>
    </row>
    <row r="174" spans="33:33">
      <c r="AG174" s="19"/>
    </row>
    <row r="175" spans="33:33">
      <c r="AG175" s="19"/>
    </row>
    <row r="176" spans="33:33">
      <c r="AG176" s="19"/>
    </row>
    <row r="177" spans="33:33">
      <c r="AG177" s="19"/>
    </row>
    <row r="178" spans="33:33">
      <c r="AG178" s="19"/>
    </row>
    <row r="179" spans="33:33">
      <c r="AG179" s="19"/>
    </row>
    <row r="180" spans="33:33">
      <c r="AG180" s="19"/>
    </row>
    <row r="181" spans="33:33">
      <c r="AG181" s="19"/>
    </row>
    <row r="182" spans="33:33">
      <c r="AG182" s="19"/>
    </row>
    <row r="183" spans="33:33">
      <c r="AG183" s="19"/>
    </row>
    <row r="184" spans="33:33">
      <c r="AG184" s="19"/>
    </row>
    <row r="185" spans="33:33">
      <c r="AG185" s="19"/>
    </row>
    <row r="186" spans="33:33">
      <c r="AG186" s="19"/>
    </row>
    <row r="187" spans="33:33">
      <c r="AG187" s="19"/>
    </row>
    <row r="188" spans="33:33">
      <c r="AG188" s="19"/>
    </row>
    <row r="189" spans="33:33">
      <c r="AG189" s="19"/>
    </row>
    <row r="190" spans="33:33">
      <c r="AG190" s="19"/>
    </row>
    <row r="191" spans="33:33">
      <c r="AG191" s="19"/>
    </row>
    <row r="192" spans="33:33">
      <c r="AG192" s="19"/>
    </row>
    <row r="193" spans="33:33">
      <c r="AG193" s="19"/>
    </row>
    <row r="194" spans="33:33">
      <c r="AG194" s="19"/>
    </row>
    <row r="195" spans="33:33">
      <c r="AG195" s="19"/>
    </row>
    <row r="196" spans="33:33">
      <c r="AG196" s="19"/>
    </row>
    <row r="197" spans="33:33">
      <c r="AG197" s="19"/>
    </row>
    <row r="198" spans="33:33">
      <c r="AG198" s="19"/>
    </row>
    <row r="199" spans="33:33">
      <c r="AG199" s="19"/>
    </row>
    <row r="200" spans="33:33">
      <c r="AG200" s="19"/>
    </row>
    <row r="201" spans="33:33">
      <c r="AG201" s="19"/>
    </row>
    <row r="202" spans="33:33">
      <c r="AG202" s="19"/>
    </row>
    <row r="203" spans="33:33">
      <c r="AG203" s="19"/>
    </row>
    <row r="204" spans="33:33">
      <c r="AG204" s="19"/>
    </row>
    <row r="205" spans="33:33">
      <c r="AG205" s="19"/>
    </row>
    <row r="206" spans="33:33">
      <c r="AG206" s="19"/>
    </row>
    <row r="207" spans="33:33">
      <c r="AG207" s="19"/>
    </row>
    <row r="208" spans="33:33">
      <c r="AG208" s="19"/>
    </row>
    <row r="209" spans="33:33">
      <c r="AG209" s="19"/>
    </row>
    <row r="210" spans="33:33">
      <c r="AG210" s="19"/>
    </row>
    <row r="211" spans="33:33">
      <c r="AG211" s="19"/>
    </row>
    <row r="212" spans="33:33">
      <c r="AG212" s="19"/>
    </row>
    <row r="213" spans="33:33">
      <c r="AG213" s="19"/>
    </row>
    <row r="214" spans="33:33">
      <c r="AG214" s="19"/>
    </row>
    <row r="215" spans="33:33">
      <c r="AG215" s="19"/>
    </row>
    <row r="216" spans="33:33">
      <c r="AG216" s="19"/>
    </row>
    <row r="217" spans="33:33">
      <c r="AG217" s="19"/>
    </row>
    <row r="218" spans="33:33">
      <c r="AG218" s="19"/>
    </row>
    <row r="219" spans="33:33">
      <c r="AG219" s="19"/>
    </row>
    <row r="220" spans="33:33">
      <c r="AG220" s="19"/>
    </row>
    <row r="221" spans="33:33">
      <c r="AG221" s="19"/>
    </row>
    <row r="222" spans="33:33">
      <c r="AG222" s="19"/>
    </row>
    <row r="223" spans="33:33">
      <c r="AG223" s="19"/>
    </row>
    <row r="224" spans="33:33">
      <c r="AG224" s="19"/>
    </row>
    <row r="225" spans="33:33">
      <c r="AG225" s="19"/>
    </row>
    <row r="226" spans="33:33">
      <c r="AG226" s="19"/>
    </row>
    <row r="227" spans="33:33">
      <c r="AG227" s="19"/>
    </row>
    <row r="228" spans="33:33">
      <c r="AG228" s="19"/>
    </row>
    <row r="229" spans="33:33">
      <c r="AG229" s="19"/>
    </row>
    <row r="230" spans="33:33">
      <c r="AG230" s="19"/>
    </row>
    <row r="231" spans="33:33">
      <c r="AG231" s="19"/>
    </row>
    <row r="232" spans="33:33">
      <c r="AG232" s="19"/>
    </row>
    <row r="233" spans="33:33">
      <c r="AG233" s="19"/>
    </row>
    <row r="234" spans="33:33">
      <c r="AG234" s="19"/>
    </row>
    <row r="235" spans="33:33">
      <c r="AG235" s="19"/>
    </row>
    <row r="236" spans="33:33">
      <c r="AG236" s="19"/>
    </row>
    <row r="237" spans="33:33">
      <c r="AG237" s="19"/>
    </row>
    <row r="238" spans="33:33">
      <c r="AG238" s="19"/>
    </row>
    <row r="239" spans="33:33">
      <c r="AG239" s="19"/>
    </row>
    <row r="240" spans="33:33">
      <c r="AG240" s="19"/>
    </row>
    <row r="241" spans="33:33">
      <c r="AG241" s="19"/>
    </row>
    <row r="242" spans="33:33">
      <c r="AG242" s="19"/>
    </row>
    <row r="243" spans="33:33">
      <c r="AG243" s="19"/>
    </row>
    <row r="244" spans="33:33">
      <c r="AG244" s="19"/>
    </row>
    <row r="245" spans="33:33">
      <c r="AG245" s="19"/>
    </row>
    <row r="246" spans="33:33">
      <c r="AG246" s="19"/>
    </row>
    <row r="247" spans="33:33">
      <c r="AG247" s="19"/>
    </row>
    <row r="248" spans="33:33">
      <c r="AG248" s="19"/>
    </row>
    <row r="249" spans="33:33">
      <c r="AG249" s="19"/>
    </row>
    <row r="250" spans="33:33">
      <c r="AG250" s="19"/>
    </row>
    <row r="251" spans="33:33">
      <c r="AG251" s="19"/>
    </row>
    <row r="252" spans="33:33">
      <c r="AG252" s="19"/>
    </row>
    <row r="253" spans="33:33">
      <c r="AG253" s="19"/>
    </row>
    <row r="254" spans="33:33">
      <c r="AG254" s="19"/>
    </row>
    <row r="255" spans="33:33">
      <c r="AG255" s="19"/>
    </row>
    <row r="256" spans="33:33">
      <c r="AG256" s="19"/>
    </row>
    <row r="257" spans="33:33">
      <c r="AG257" s="19"/>
    </row>
    <row r="258" spans="33:33">
      <c r="AG258" s="19"/>
    </row>
    <row r="259" spans="33:33">
      <c r="AG259" s="19"/>
    </row>
    <row r="260" spans="33:33">
      <c r="AG260" s="19"/>
    </row>
    <row r="261" spans="33:33">
      <c r="AG261" s="19"/>
    </row>
    <row r="262" spans="33:33">
      <c r="AG262" s="19"/>
    </row>
    <row r="263" spans="33:33">
      <c r="AG263" s="19"/>
    </row>
    <row r="264" spans="33:33">
      <c r="AG264" s="19"/>
    </row>
    <row r="265" spans="33:33">
      <c r="AG265" s="19"/>
    </row>
    <row r="266" spans="33:33">
      <c r="AG266" s="19"/>
    </row>
    <row r="267" spans="33:33">
      <c r="AG267" s="19"/>
    </row>
    <row r="268" spans="33:33">
      <c r="AG268" s="19"/>
    </row>
    <row r="269" spans="33:33">
      <c r="AG269" s="19"/>
    </row>
    <row r="270" spans="33:33">
      <c r="AG270" s="19"/>
    </row>
    <row r="271" spans="33:33">
      <c r="AG271" s="19"/>
    </row>
    <row r="272" spans="33:33">
      <c r="AG272" s="19"/>
    </row>
    <row r="273" spans="33:33">
      <c r="AG273" s="19"/>
    </row>
    <row r="274" spans="33:33">
      <c r="AG274" s="19"/>
    </row>
    <row r="275" spans="33:33">
      <c r="AG275" s="19"/>
    </row>
    <row r="276" spans="33:33">
      <c r="AG276" s="19"/>
    </row>
    <row r="277" spans="33:33">
      <c r="AG277" s="19"/>
    </row>
    <row r="278" spans="33:33">
      <c r="AG278" s="19"/>
    </row>
    <row r="279" spans="33:33">
      <c r="AG279" s="19"/>
    </row>
    <row r="280" spans="33:33">
      <c r="AG280" s="19"/>
    </row>
    <row r="281" spans="33:33">
      <c r="AG281" s="19"/>
    </row>
    <row r="282" spans="33:33">
      <c r="AG282" s="19"/>
    </row>
    <row r="283" spans="33:33">
      <c r="AG283" s="19"/>
    </row>
    <row r="284" spans="33:33">
      <c r="AG284" s="19"/>
    </row>
    <row r="285" spans="33:33">
      <c r="AG285" s="19"/>
    </row>
    <row r="286" spans="33:33">
      <c r="AG286" s="19"/>
    </row>
    <row r="287" spans="33:33">
      <c r="AG287" s="19"/>
    </row>
    <row r="288" spans="33:33">
      <c r="AG288" s="19"/>
    </row>
    <row r="289" spans="33:33">
      <c r="AG289" s="19"/>
    </row>
    <row r="290" spans="33:33">
      <c r="AG290" s="19"/>
    </row>
    <row r="291" spans="33:33">
      <c r="AG291" s="19"/>
    </row>
    <row r="292" spans="33:33">
      <c r="AG292" s="19"/>
    </row>
    <row r="293" spans="33:33">
      <c r="AG293" s="19"/>
    </row>
    <row r="294" spans="33:33">
      <c r="AG294" s="19"/>
    </row>
    <row r="295" spans="33:33">
      <c r="AG295" s="19"/>
    </row>
    <row r="296" spans="33:33">
      <c r="AG296" s="19"/>
    </row>
    <row r="297" spans="33:33">
      <c r="AG297" s="19"/>
    </row>
    <row r="298" spans="33:33">
      <c r="AG298" s="19"/>
    </row>
    <row r="299" spans="33:33">
      <c r="AG299" s="19"/>
    </row>
    <row r="300" spans="33:33">
      <c r="AG300" s="19"/>
    </row>
    <row r="301" spans="33:33">
      <c r="AG301" s="19"/>
    </row>
    <row r="302" spans="33:33">
      <c r="AG302" s="19"/>
    </row>
    <row r="303" spans="33:33">
      <c r="AG303" s="19"/>
    </row>
    <row r="304" spans="33:33">
      <c r="AG304" s="19"/>
    </row>
    <row r="305" spans="33:33">
      <c r="AG305" s="19"/>
    </row>
    <row r="306" spans="33:33">
      <c r="AG306" s="19"/>
    </row>
    <row r="307" spans="33:33">
      <c r="AG307" s="19"/>
    </row>
    <row r="308" spans="33:33">
      <c r="AG308" s="19"/>
    </row>
    <row r="309" spans="33:33">
      <c r="AG309" s="19"/>
    </row>
    <row r="310" spans="33:33">
      <c r="AG310" s="19"/>
    </row>
    <row r="311" spans="33:33">
      <c r="AG311" s="19"/>
    </row>
    <row r="312" spans="33:33">
      <c r="AG312" s="19"/>
    </row>
    <row r="313" spans="33:33">
      <c r="AG313" s="19"/>
    </row>
    <row r="314" spans="33:33">
      <c r="AG314" s="19"/>
    </row>
    <row r="315" spans="33:33">
      <c r="AG315" s="19"/>
    </row>
    <row r="316" spans="33:33">
      <c r="AG316" s="19"/>
    </row>
    <row r="317" spans="33:33">
      <c r="AG317" s="19"/>
    </row>
    <row r="318" spans="33:33">
      <c r="AG318" s="19"/>
    </row>
    <row r="319" spans="33:33">
      <c r="AG319" s="19"/>
    </row>
    <row r="320" spans="33:33">
      <c r="AG320" s="19"/>
    </row>
    <row r="321" spans="33:33">
      <c r="AG321" s="19"/>
    </row>
    <row r="322" spans="33:33">
      <c r="AG322" s="19"/>
    </row>
    <row r="323" spans="33:33">
      <c r="AG323" s="19"/>
    </row>
    <row r="324" spans="33:33">
      <c r="AG324" s="19"/>
    </row>
    <row r="325" spans="33:33">
      <c r="AG325" s="19"/>
    </row>
    <row r="326" spans="33:33">
      <c r="AG326" s="19"/>
    </row>
    <row r="327" spans="33:33">
      <c r="AG327" s="19"/>
    </row>
    <row r="328" spans="33:33">
      <c r="AG328" s="19"/>
    </row>
    <row r="329" spans="33:33">
      <c r="AG329" s="19"/>
    </row>
    <row r="330" spans="33:33">
      <c r="AG330" s="19"/>
    </row>
    <row r="331" spans="33:33">
      <c r="AG331" s="19"/>
    </row>
    <row r="332" spans="33:33">
      <c r="AG332" s="19"/>
    </row>
    <row r="333" spans="33:33">
      <c r="AG333" s="19"/>
    </row>
    <row r="334" spans="33:33">
      <c r="AG334" s="19"/>
    </row>
    <row r="335" spans="33:33">
      <c r="AG335" s="19"/>
    </row>
    <row r="336" spans="33:33">
      <c r="AG336" s="19"/>
    </row>
    <row r="337" spans="33:33">
      <c r="AG337" s="19"/>
    </row>
    <row r="338" spans="33:33">
      <c r="AG338" s="19"/>
    </row>
    <row r="339" spans="33:33">
      <c r="AG339" s="19"/>
    </row>
    <row r="340" spans="33:33">
      <c r="AG340" s="19"/>
    </row>
    <row r="341" spans="33:33">
      <c r="AG341" s="19"/>
    </row>
    <row r="342" spans="33:33">
      <c r="AG342" s="19"/>
    </row>
    <row r="343" spans="33:33">
      <c r="AG343" s="19"/>
    </row>
    <row r="344" spans="33:33">
      <c r="AG344" s="19"/>
    </row>
    <row r="345" spans="33:33">
      <c r="AG345" s="19"/>
    </row>
    <row r="346" spans="33:33">
      <c r="AG346" s="19"/>
    </row>
    <row r="347" spans="33:33">
      <c r="AG347" s="19"/>
    </row>
    <row r="348" spans="33:33">
      <c r="AG348" s="19"/>
    </row>
    <row r="349" spans="33:33">
      <c r="AG349" s="19"/>
    </row>
    <row r="350" spans="33:33">
      <c r="AG350" s="19"/>
    </row>
    <row r="351" spans="33:33">
      <c r="AG351" s="19"/>
    </row>
    <row r="352" spans="33:33">
      <c r="AG352" s="19"/>
    </row>
    <row r="353" spans="33:33">
      <c r="AG353" s="19"/>
    </row>
    <row r="354" spans="33:33">
      <c r="AG354" s="19"/>
    </row>
    <row r="355" spans="33:33">
      <c r="AG355" s="19"/>
    </row>
    <row r="356" spans="33:33">
      <c r="AG356" s="19"/>
    </row>
    <row r="357" spans="33:33">
      <c r="AG357" s="19"/>
    </row>
    <row r="358" spans="33:33">
      <c r="AG358" s="19"/>
    </row>
    <row r="359" spans="33:33">
      <c r="AG359" s="19"/>
    </row>
    <row r="360" spans="33:33">
      <c r="AG360" s="19"/>
    </row>
    <row r="361" spans="33:33">
      <c r="AG361" s="19"/>
    </row>
    <row r="362" spans="33:33">
      <c r="AG362" s="19"/>
    </row>
    <row r="363" spans="33:33">
      <c r="AG363" s="19"/>
    </row>
    <row r="364" spans="33:33">
      <c r="AG364" s="19"/>
    </row>
    <row r="365" spans="33:33">
      <c r="AG365" s="19"/>
    </row>
    <row r="366" spans="33:33">
      <c r="AG366" s="19"/>
    </row>
    <row r="367" spans="33:33">
      <c r="AG367" s="19"/>
    </row>
    <row r="368" spans="33:33">
      <c r="AG368" s="19"/>
    </row>
    <row r="369" spans="33:33">
      <c r="AG369" s="19"/>
    </row>
    <row r="370" spans="33:33">
      <c r="AG370" s="19"/>
    </row>
    <row r="371" spans="33:33">
      <c r="AG371" s="19"/>
    </row>
    <row r="372" spans="33:33">
      <c r="AG372" s="19"/>
    </row>
    <row r="373" spans="33:33">
      <c r="AG373" s="19"/>
    </row>
    <row r="374" spans="33:33">
      <c r="AG374" s="19"/>
    </row>
    <row r="375" spans="33:33">
      <c r="AG375" s="19"/>
    </row>
    <row r="376" spans="33:33">
      <c r="AG376" s="19"/>
    </row>
    <row r="377" spans="33:33">
      <c r="AG377" s="19"/>
    </row>
    <row r="378" spans="33:33">
      <c r="AG378" s="19"/>
    </row>
    <row r="379" spans="33:33">
      <c r="AG379" s="19"/>
    </row>
    <row r="380" spans="33:33">
      <c r="AG380" s="19"/>
    </row>
    <row r="381" spans="33:33">
      <c r="AG381" s="19"/>
    </row>
    <row r="382" spans="33:33">
      <c r="AG382" s="19"/>
    </row>
    <row r="383" spans="33:33">
      <c r="AG383" s="19"/>
    </row>
    <row r="384" spans="33:33">
      <c r="AG384" s="19"/>
    </row>
    <row r="385" spans="33:33">
      <c r="AG385" s="19"/>
    </row>
    <row r="386" spans="33:33">
      <c r="AG386" s="19"/>
    </row>
    <row r="387" spans="33:33">
      <c r="AG387" s="19"/>
    </row>
    <row r="388" spans="33:33">
      <c r="AG388" s="19"/>
    </row>
    <row r="389" spans="33:33">
      <c r="AG389" s="19"/>
    </row>
    <row r="390" spans="33:33">
      <c r="AG390" s="19"/>
    </row>
    <row r="391" spans="33:33">
      <c r="AG391" s="19"/>
    </row>
    <row r="392" spans="33:33">
      <c r="AG392" s="19"/>
    </row>
    <row r="393" spans="33:33">
      <c r="AG393" s="19"/>
    </row>
    <row r="394" spans="33:33">
      <c r="AG394" s="19"/>
    </row>
    <row r="395" spans="33:33">
      <c r="AG395" s="19"/>
    </row>
    <row r="396" spans="33:33">
      <c r="AG396" s="19"/>
    </row>
    <row r="397" spans="33:33">
      <c r="AG397" s="19"/>
    </row>
    <row r="398" spans="33:33">
      <c r="AG398" s="19"/>
    </row>
    <row r="399" spans="33:33">
      <c r="AG399" s="19"/>
    </row>
    <row r="400" spans="33:33">
      <c r="AG400" s="19"/>
    </row>
    <row r="401" spans="33:33">
      <c r="AG401" s="19"/>
    </row>
    <row r="402" spans="33:33">
      <c r="AG402" s="19"/>
    </row>
    <row r="403" spans="33:33">
      <c r="AG403" s="19"/>
    </row>
    <row r="404" spans="33:33">
      <c r="AG404" s="19"/>
    </row>
    <row r="405" spans="33:33">
      <c r="AG405" s="19"/>
    </row>
    <row r="406" spans="33:33">
      <c r="AG406" s="19"/>
    </row>
    <row r="407" spans="33:33">
      <c r="AG407" s="19"/>
    </row>
    <row r="408" spans="33:33">
      <c r="AG408" s="19"/>
    </row>
    <row r="409" spans="33:33">
      <c r="AG409" s="19"/>
    </row>
    <row r="410" spans="33:33">
      <c r="AG410" s="19"/>
    </row>
    <row r="411" spans="33:33">
      <c r="AG411" s="19"/>
    </row>
    <row r="412" spans="33:33">
      <c r="AG412" s="19"/>
    </row>
    <row r="413" spans="33:33">
      <c r="AG413" s="19"/>
    </row>
    <row r="414" spans="33:33">
      <c r="AG414" s="19"/>
    </row>
    <row r="415" spans="33:33">
      <c r="AG415" s="19"/>
    </row>
    <row r="416" spans="33:33">
      <c r="AG416" s="19"/>
    </row>
    <row r="417" spans="33:33">
      <c r="AG417" s="19"/>
    </row>
    <row r="418" spans="33:33">
      <c r="AG418" s="19"/>
    </row>
    <row r="419" spans="33:33">
      <c r="AG419" s="19"/>
    </row>
    <row r="420" spans="33:33">
      <c r="AG420" s="19"/>
    </row>
    <row r="421" spans="33:33">
      <c r="AG421" s="19"/>
    </row>
    <row r="422" spans="33:33">
      <c r="AG422" s="19"/>
    </row>
    <row r="423" spans="33:33">
      <c r="AG423" s="19"/>
    </row>
    <row r="424" spans="33:33">
      <c r="AG424" s="19"/>
    </row>
    <row r="425" spans="33:33">
      <c r="AG425" s="19"/>
    </row>
    <row r="426" spans="33:33">
      <c r="AG426" s="19"/>
    </row>
    <row r="427" spans="33:33">
      <c r="AG427" s="19"/>
    </row>
    <row r="428" spans="33:33">
      <c r="AG428" s="19"/>
    </row>
    <row r="429" spans="33:33">
      <c r="AG429" s="19"/>
    </row>
    <row r="430" spans="33:33">
      <c r="AG430" s="19"/>
    </row>
    <row r="431" spans="33:33">
      <c r="AG431" s="19"/>
    </row>
    <row r="432" spans="33:33">
      <c r="AG432" s="19"/>
    </row>
    <row r="433" spans="33:33">
      <c r="AG433" s="19"/>
    </row>
    <row r="434" spans="33:33">
      <c r="AG434" s="19"/>
    </row>
    <row r="435" spans="33:33">
      <c r="AG435" s="19"/>
    </row>
    <row r="436" spans="33:33">
      <c r="AG436" s="19"/>
    </row>
    <row r="437" spans="33:33">
      <c r="AG437" s="19"/>
    </row>
    <row r="438" spans="33:33">
      <c r="AG438" s="19"/>
    </row>
    <row r="439" spans="33:33">
      <c r="AG439" s="19"/>
    </row>
    <row r="440" spans="33:33">
      <c r="AG440" s="19"/>
    </row>
    <row r="441" spans="33:33">
      <c r="AG441" s="19"/>
    </row>
    <row r="442" spans="33:33">
      <c r="AG442" s="19"/>
    </row>
    <row r="443" spans="33:33">
      <c r="AG443" s="19"/>
    </row>
    <row r="444" spans="33:33">
      <c r="AG444" s="19"/>
    </row>
    <row r="445" spans="33:33">
      <c r="AG445" s="19"/>
    </row>
    <row r="446" spans="33:33">
      <c r="AG446" s="19"/>
    </row>
    <row r="447" spans="33:33">
      <c r="AG447" s="19"/>
    </row>
    <row r="448" spans="33:33">
      <c r="AG448" s="19"/>
    </row>
    <row r="449" spans="33:33">
      <c r="AG449" s="19"/>
    </row>
    <row r="450" spans="33:33">
      <c r="AG450" s="19"/>
    </row>
    <row r="451" spans="33:33">
      <c r="AG451" s="19"/>
    </row>
    <row r="452" spans="33:33">
      <c r="AG452" s="19"/>
    </row>
    <row r="453" spans="33:33">
      <c r="AG453" s="19"/>
    </row>
    <row r="454" spans="33:33">
      <c r="AG454" s="19"/>
    </row>
    <row r="455" spans="33:33">
      <c r="AG455" s="19"/>
    </row>
    <row r="456" spans="33:33">
      <c r="AG456" s="19"/>
    </row>
    <row r="457" spans="33:33">
      <c r="AG457" s="19"/>
    </row>
    <row r="458" spans="33:33">
      <c r="AG458" s="19"/>
    </row>
    <row r="459" spans="33:33">
      <c r="AG459" s="19"/>
    </row>
    <row r="460" spans="33:33">
      <c r="AG460" s="19"/>
    </row>
    <row r="461" spans="33:33">
      <c r="AG461" s="19"/>
    </row>
    <row r="462" spans="33:33">
      <c r="AG462" s="19"/>
    </row>
    <row r="463" spans="33:33">
      <c r="AG463" s="19"/>
    </row>
    <row r="464" spans="33:33">
      <c r="AG464" s="19"/>
    </row>
    <row r="465" spans="33:33">
      <c r="AG465" s="19"/>
    </row>
    <row r="466" spans="33:33">
      <c r="AG466" s="19"/>
    </row>
    <row r="467" spans="33:33">
      <c r="AG467" s="19"/>
    </row>
    <row r="468" spans="33:33">
      <c r="AG468" s="19"/>
    </row>
    <row r="469" spans="33:33">
      <c r="AG469" s="19"/>
    </row>
    <row r="470" spans="33:33">
      <c r="AG470" s="19"/>
    </row>
    <row r="471" spans="33:33">
      <c r="AG471" s="19"/>
    </row>
    <row r="472" spans="33:33">
      <c r="AG472" s="19"/>
    </row>
    <row r="473" spans="33:33">
      <c r="AG473" s="19"/>
    </row>
    <row r="474" spans="33:33">
      <c r="AG474" s="19"/>
    </row>
    <row r="475" spans="33:33">
      <c r="AG475" s="19"/>
    </row>
    <row r="476" spans="33:33">
      <c r="AG476" s="19"/>
    </row>
    <row r="477" spans="33:33">
      <c r="AG477" s="19"/>
    </row>
    <row r="478" spans="33:33">
      <c r="AG478" s="19"/>
    </row>
    <row r="479" spans="33:33">
      <c r="AG479" s="19"/>
    </row>
    <row r="480" spans="33:33">
      <c r="AG480" s="19"/>
    </row>
    <row r="481" spans="33:33">
      <c r="AG481" s="19"/>
    </row>
    <row r="482" spans="33:33">
      <c r="AG482" s="19"/>
    </row>
    <row r="483" spans="33:33">
      <c r="AG483" s="19"/>
    </row>
    <row r="484" spans="33:33">
      <c r="AG484" s="19"/>
    </row>
    <row r="485" spans="33:33">
      <c r="AG485" s="19"/>
    </row>
    <row r="486" spans="33:33">
      <c r="AG486" s="19"/>
    </row>
    <row r="487" spans="33:33">
      <c r="AG487" s="19"/>
    </row>
    <row r="488" spans="33:33">
      <c r="AG488" s="19"/>
    </row>
    <row r="489" spans="33:33">
      <c r="AG489" s="19"/>
    </row>
    <row r="490" spans="33:33">
      <c r="AG490" s="19"/>
    </row>
    <row r="491" spans="33:33">
      <c r="AG491" s="19"/>
    </row>
    <row r="492" spans="33:33">
      <c r="AG492" s="19"/>
    </row>
    <row r="493" spans="33:33">
      <c r="AG493" s="19"/>
    </row>
    <row r="494" spans="33:33">
      <c r="AG494" s="19"/>
    </row>
    <row r="495" spans="33:33">
      <c r="AG495" s="19"/>
    </row>
    <row r="496" spans="33:33">
      <c r="AG496" s="19"/>
    </row>
    <row r="497" spans="33:33">
      <c r="AG497" s="19"/>
    </row>
    <row r="498" spans="33:33">
      <c r="AG498" s="19"/>
    </row>
    <row r="499" spans="33:33">
      <c r="AG499" s="19"/>
    </row>
    <row r="500" spans="33:33">
      <c r="AG500" s="19"/>
    </row>
    <row r="501" spans="33:33">
      <c r="AG501" s="19"/>
    </row>
    <row r="502" spans="33:33">
      <c r="AG502" s="19"/>
    </row>
    <row r="503" spans="33:33">
      <c r="AG503" s="19"/>
    </row>
    <row r="504" spans="33:33">
      <c r="AG504" s="19"/>
    </row>
    <row r="505" spans="33:33">
      <c r="AG505" s="19"/>
    </row>
    <row r="506" spans="33:33">
      <c r="AG506" s="19"/>
    </row>
    <row r="507" spans="33:33">
      <c r="AG507" s="19"/>
    </row>
    <row r="508" spans="33:33">
      <c r="AG508" s="19"/>
    </row>
    <row r="509" spans="33:33">
      <c r="AG509" s="19"/>
    </row>
    <row r="510" spans="33:33">
      <c r="AG510" s="19"/>
    </row>
    <row r="511" spans="33:33">
      <c r="AG511" s="19"/>
    </row>
    <row r="512" spans="33:33">
      <c r="AG512" s="19"/>
    </row>
    <row r="513" spans="33:33">
      <c r="AG513" s="19"/>
    </row>
    <row r="514" spans="33:33">
      <c r="AG514" s="19"/>
    </row>
    <row r="515" spans="33:33">
      <c r="AG515" s="19"/>
    </row>
    <row r="516" spans="33:33">
      <c r="AG516" s="19"/>
    </row>
    <row r="517" spans="33:33">
      <c r="AG517" s="19"/>
    </row>
    <row r="518" spans="33:33">
      <c r="AG518" s="19"/>
    </row>
    <row r="519" spans="33:33">
      <c r="AG519" s="19"/>
    </row>
    <row r="520" spans="33:33">
      <c r="AG520" s="19"/>
    </row>
    <row r="521" spans="33:33">
      <c r="AG521" s="19"/>
    </row>
    <row r="522" spans="33:33">
      <c r="AG522" s="19"/>
    </row>
    <row r="523" spans="33:33">
      <c r="AG523" s="19"/>
    </row>
    <row r="524" spans="33:33">
      <c r="AG524" s="19"/>
    </row>
    <row r="525" spans="33:33">
      <c r="AG525" s="19"/>
    </row>
    <row r="526" spans="33:33">
      <c r="AG526" s="19"/>
    </row>
    <row r="527" spans="33:33">
      <c r="AG527" s="19"/>
    </row>
    <row r="528" spans="33:33">
      <c r="AG528" s="19"/>
    </row>
    <row r="529" spans="33:33">
      <c r="AG529" s="19"/>
    </row>
    <row r="530" spans="33:33">
      <c r="AG530" s="19"/>
    </row>
    <row r="531" spans="33:33">
      <c r="AG531" s="19"/>
    </row>
    <row r="532" spans="33:33">
      <c r="AG532" s="19"/>
    </row>
    <row r="533" spans="33:33">
      <c r="AG533" s="19"/>
    </row>
    <row r="534" spans="33:33">
      <c r="AG534" s="19"/>
    </row>
    <row r="535" spans="33:33">
      <c r="AG535" s="19"/>
    </row>
    <row r="536" spans="33:33">
      <c r="AG536" s="19"/>
    </row>
    <row r="537" spans="33:33">
      <c r="AG537" s="19"/>
    </row>
    <row r="538" spans="33:33">
      <c r="AG538" s="19"/>
    </row>
    <row r="539" spans="33:33">
      <c r="AG539" s="19"/>
    </row>
    <row r="540" spans="33:33">
      <c r="AG540" s="19"/>
    </row>
    <row r="541" spans="33:33">
      <c r="AG541" s="19"/>
    </row>
    <row r="542" spans="33:33">
      <c r="AG542" s="19"/>
    </row>
    <row r="543" spans="33:33">
      <c r="AG543" s="19"/>
    </row>
    <row r="544" spans="33:33">
      <c r="AG544" s="19"/>
    </row>
    <row r="545" spans="33:33">
      <c r="AG545" s="19"/>
    </row>
    <row r="546" spans="33:33">
      <c r="AG546" s="19"/>
    </row>
    <row r="547" spans="33:33">
      <c r="AG547" s="19"/>
    </row>
    <row r="548" spans="33:33">
      <c r="AG548" s="19"/>
    </row>
    <row r="549" spans="33:33">
      <c r="AG549" s="19"/>
    </row>
    <row r="550" spans="33:33">
      <c r="AG550" s="19"/>
    </row>
    <row r="551" spans="33:33">
      <c r="AG551" s="19"/>
    </row>
    <row r="552" spans="33:33">
      <c r="AG552" s="19"/>
    </row>
    <row r="553" spans="33:33">
      <c r="AG553" s="19"/>
    </row>
    <row r="554" spans="33:33">
      <c r="AG554" s="19"/>
    </row>
    <row r="555" spans="33:33">
      <c r="AG555" s="19"/>
    </row>
    <row r="556" spans="33:33">
      <c r="AG556" s="19"/>
    </row>
    <row r="557" spans="33:33">
      <c r="AG557" s="19"/>
    </row>
    <row r="558" spans="33:33">
      <c r="AG558" s="19"/>
    </row>
    <row r="559" spans="33:33">
      <c r="AG559" s="19"/>
    </row>
    <row r="560" spans="33:33">
      <c r="AG560" s="19"/>
    </row>
    <row r="561" spans="33:33">
      <c r="AG561" s="19"/>
    </row>
    <row r="562" spans="33:33">
      <c r="AG562" s="19"/>
    </row>
    <row r="563" spans="33:33">
      <c r="AG563" s="19"/>
    </row>
    <row r="564" spans="33:33">
      <c r="AG564" s="19"/>
    </row>
    <row r="565" spans="33:33">
      <c r="AG565" s="19"/>
    </row>
    <row r="566" spans="33:33">
      <c r="AG566" s="19"/>
    </row>
    <row r="567" spans="33:33">
      <c r="AG567" s="19"/>
    </row>
    <row r="568" spans="33:33">
      <c r="AG568" s="19"/>
    </row>
    <row r="569" spans="33:33">
      <c r="AG569" s="19"/>
    </row>
    <row r="570" spans="33:33">
      <c r="AG570" s="19"/>
    </row>
    <row r="571" spans="33:33">
      <c r="AG571" s="19"/>
    </row>
    <row r="572" spans="33:33">
      <c r="AG572" s="19"/>
    </row>
    <row r="573" spans="33:33">
      <c r="AG573" s="19"/>
    </row>
    <row r="574" spans="33:33">
      <c r="AG574" s="19"/>
    </row>
    <row r="575" spans="33:33">
      <c r="AG575" s="19"/>
    </row>
    <row r="576" spans="33:33">
      <c r="AG576" s="19"/>
    </row>
    <row r="577" spans="33:33">
      <c r="AG577" s="19"/>
    </row>
    <row r="578" spans="33:33">
      <c r="AG578" s="19"/>
    </row>
    <row r="579" spans="33:33">
      <c r="AG579" s="19"/>
    </row>
    <row r="580" spans="33:33">
      <c r="AG580" s="19"/>
    </row>
    <row r="581" spans="33:33">
      <c r="AG581" s="19"/>
    </row>
    <row r="582" spans="33:33">
      <c r="AG582" s="19"/>
    </row>
    <row r="583" spans="33:33">
      <c r="AG583" s="19"/>
    </row>
    <row r="584" spans="33:33">
      <c r="AG584" s="19"/>
    </row>
    <row r="585" spans="33:33">
      <c r="AG585" s="19"/>
    </row>
    <row r="586" spans="33:33">
      <c r="AG586" s="19"/>
    </row>
    <row r="587" spans="33:33">
      <c r="AG587" s="19"/>
    </row>
    <row r="588" spans="33:33">
      <c r="AG588" s="19"/>
    </row>
    <row r="589" spans="33:33">
      <c r="AG589" s="19"/>
    </row>
    <row r="590" spans="33:33">
      <c r="AG590" s="19"/>
    </row>
    <row r="591" spans="33:33">
      <c r="AG591" s="19"/>
    </row>
    <row r="592" spans="33:33">
      <c r="AG592" s="19"/>
    </row>
    <row r="593" spans="33:33">
      <c r="AG593" s="19"/>
    </row>
    <row r="594" spans="33:33">
      <c r="AG594" s="19"/>
    </row>
    <row r="595" spans="33:33">
      <c r="AG595" s="19"/>
    </row>
    <row r="596" spans="33:33">
      <c r="AG596" s="19"/>
    </row>
    <row r="597" spans="33:33">
      <c r="AG597" s="19"/>
    </row>
    <row r="598" spans="33:33">
      <c r="AG598" s="19"/>
    </row>
    <row r="599" spans="33:33">
      <c r="AG599" s="19"/>
    </row>
    <row r="600" spans="33:33">
      <c r="AG600" s="19"/>
    </row>
    <row r="601" spans="33:33">
      <c r="AG601" s="19"/>
    </row>
    <row r="602" spans="33:33">
      <c r="AG602" s="19"/>
    </row>
    <row r="603" spans="33:33">
      <c r="AG603" s="19"/>
    </row>
    <row r="604" spans="33:33">
      <c r="AG604" s="19"/>
    </row>
    <row r="605" spans="33:33">
      <c r="AG605" s="19"/>
    </row>
    <row r="606" spans="33:33">
      <c r="AG606" s="19"/>
    </row>
    <row r="607" spans="33:33">
      <c r="AG607" s="19"/>
    </row>
    <row r="608" spans="33:33">
      <c r="AG608" s="19"/>
    </row>
    <row r="609" spans="33:33">
      <c r="AG609" s="19"/>
    </row>
    <row r="610" spans="33:33">
      <c r="AG610" s="19"/>
    </row>
    <row r="611" spans="33:33">
      <c r="AG611" s="19"/>
    </row>
    <row r="612" spans="33:33">
      <c r="AG612" s="19"/>
    </row>
    <row r="613" spans="33:33">
      <c r="AG613" s="19"/>
    </row>
    <row r="614" spans="33:33">
      <c r="AG614" s="19"/>
    </row>
    <row r="615" spans="33:33">
      <c r="AG615" s="19"/>
    </row>
    <row r="616" spans="33:33">
      <c r="AG616" s="19"/>
    </row>
    <row r="617" spans="33:33">
      <c r="AG617" s="19"/>
    </row>
    <row r="618" spans="33:33">
      <c r="AG618" s="19"/>
    </row>
    <row r="619" spans="33:33">
      <c r="AG619" s="19"/>
    </row>
    <row r="620" spans="33:33">
      <c r="AG620" s="19"/>
    </row>
    <row r="621" spans="33:33">
      <c r="AG621" s="19"/>
    </row>
    <row r="622" spans="33:33">
      <c r="AG622" s="19"/>
    </row>
    <row r="623" spans="33:33">
      <c r="AG623" s="19"/>
    </row>
    <row r="624" spans="33:33">
      <c r="AG624" s="19"/>
    </row>
    <row r="625" spans="33:33">
      <c r="AG625" s="19"/>
    </row>
    <row r="626" spans="33:33">
      <c r="AG626" s="19"/>
    </row>
    <row r="627" spans="33:33">
      <c r="AG627" s="19"/>
    </row>
    <row r="628" spans="33:33">
      <c r="AG628" s="19"/>
    </row>
    <row r="629" spans="33:33">
      <c r="AG629" s="19"/>
    </row>
    <row r="630" spans="33:33">
      <c r="AG630" s="19"/>
    </row>
    <row r="631" spans="33:33">
      <c r="AG631" s="19"/>
    </row>
    <row r="632" spans="33:33">
      <c r="AG632" s="19"/>
    </row>
    <row r="633" spans="33:33">
      <c r="AG633" s="19"/>
    </row>
    <row r="634" spans="33:33">
      <c r="AG634" s="19"/>
    </row>
    <row r="635" spans="33:33">
      <c r="AG635" s="19"/>
    </row>
    <row r="636" spans="33:33">
      <c r="AG636" s="19"/>
    </row>
    <row r="637" spans="33:33">
      <c r="AG637" s="19"/>
    </row>
    <row r="638" spans="33:33">
      <c r="AG638" s="19"/>
    </row>
    <row r="639" spans="33:33">
      <c r="AG639" s="19"/>
    </row>
    <row r="640" spans="33:33">
      <c r="AG640" s="19"/>
    </row>
    <row r="641" spans="33:33">
      <c r="AG641" s="19"/>
    </row>
    <row r="642" spans="33:33">
      <c r="AG642" s="19"/>
    </row>
    <row r="643" spans="33:33">
      <c r="AG643" s="19"/>
    </row>
    <row r="644" spans="33:33">
      <c r="AG644" s="19"/>
    </row>
    <row r="645" spans="33:33">
      <c r="AG645" s="19"/>
    </row>
    <row r="646" spans="33:33">
      <c r="AG646" s="19"/>
    </row>
    <row r="647" spans="33:33">
      <c r="AG647" s="19"/>
    </row>
    <row r="648" spans="33:33">
      <c r="AG648" s="19"/>
    </row>
    <row r="649" spans="33:33">
      <c r="AG649" s="19"/>
    </row>
    <row r="650" spans="33:33">
      <c r="AG650" s="19"/>
    </row>
    <row r="651" spans="33:33">
      <c r="AG651" s="19"/>
    </row>
    <row r="652" spans="33:33">
      <c r="AG652" s="19"/>
    </row>
    <row r="653" spans="33:33">
      <c r="AG653" s="19"/>
    </row>
    <row r="654" spans="33:33">
      <c r="AG654" s="19"/>
    </row>
    <row r="655" spans="33:33">
      <c r="AG655" s="19"/>
    </row>
    <row r="656" spans="33:33">
      <c r="AG656" s="19"/>
    </row>
    <row r="657" spans="33:33">
      <c r="AG657" s="19"/>
    </row>
    <row r="658" spans="33:33">
      <c r="AG658" s="19"/>
    </row>
    <row r="659" spans="33:33">
      <c r="AG659" s="19"/>
    </row>
    <row r="660" spans="33:33">
      <c r="AG660" s="19"/>
    </row>
    <row r="661" spans="33:33">
      <c r="AG661" s="19"/>
    </row>
    <row r="662" spans="33:33">
      <c r="AG662" s="19"/>
    </row>
    <row r="663" spans="33:33">
      <c r="AG663" s="19"/>
    </row>
    <row r="664" spans="33:33">
      <c r="AG664" s="19"/>
    </row>
    <row r="665" spans="33:33">
      <c r="AG665" s="19"/>
    </row>
    <row r="666" spans="33:33">
      <c r="AG666" s="19"/>
    </row>
    <row r="667" spans="33:33">
      <c r="AG667" s="19"/>
    </row>
    <row r="668" spans="33:33">
      <c r="AG668" s="19"/>
    </row>
    <row r="669" spans="33:33">
      <c r="AG669" s="19"/>
    </row>
    <row r="670" spans="33:33">
      <c r="AG670" s="19"/>
    </row>
    <row r="671" spans="33:33">
      <c r="AG671" s="19"/>
    </row>
    <row r="672" spans="33:33">
      <c r="AG672" s="19"/>
    </row>
    <row r="673" spans="33:33">
      <c r="AG673" s="19"/>
    </row>
    <row r="674" spans="33:33">
      <c r="AG674" s="19"/>
    </row>
    <row r="675" spans="33:33">
      <c r="AG675" s="19"/>
    </row>
    <row r="676" spans="33:33">
      <c r="AG676" s="19"/>
    </row>
    <row r="677" spans="33:33">
      <c r="AG677" s="19"/>
    </row>
    <row r="678" spans="33:33">
      <c r="AG678" s="19"/>
    </row>
    <row r="679" spans="33:33">
      <c r="AG679" s="19"/>
    </row>
    <row r="680" spans="33:33">
      <c r="AG680" s="19"/>
    </row>
    <row r="681" spans="33:33">
      <c r="AG681" s="19"/>
    </row>
    <row r="682" spans="33:33">
      <c r="AG682" s="19"/>
    </row>
    <row r="683" spans="33:33">
      <c r="AG683" s="19"/>
    </row>
    <row r="684" spans="33:33">
      <c r="AG684" s="19"/>
    </row>
    <row r="685" spans="33:33">
      <c r="AG685" s="19"/>
    </row>
    <row r="686" spans="33:33">
      <c r="AG686" s="19"/>
    </row>
    <row r="687" spans="33:33">
      <c r="AG687" s="19"/>
    </row>
    <row r="688" spans="33:33">
      <c r="AG688" s="19"/>
    </row>
    <row r="689" spans="33:33">
      <c r="AG689" s="19"/>
    </row>
    <row r="690" spans="33:33">
      <c r="AG690" s="19"/>
    </row>
    <row r="691" spans="33:33">
      <c r="AG691" s="19"/>
    </row>
    <row r="692" spans="33:33">
      <c r="AG692" s="19"/>
    </row>
    <row r="693" spans="33:33">
      <c r="AG693" s="19"/>
    </row>
    <row r="694" spans="33:33">
      <c r="AG694" s="19"/>
    </row>
    <row r="695" spans="33:33">
      <c r="AG695" s="19"/>
    </row>
    <row r="696" spans="33:33">
      <c r="AG696" s="19"/>
    </row>
    <row r="697" spans="33:33">
      <c r="AG697" s="19"/>
    </row>
    <row r="698" spans="33:33">
      <c r="AG698" s="19"/>
    </row>
    <row r="699" spans="33:33">
      <c r="AG699" s="19"/>
    </row>
    <row r="700" spans="33:33">
      <c r="AG700" s="19"/>
    </row>
    <row r="701" spans="33:33">
      <c r="AG701" s="19"/>
    </row>
    <row r="702" spans="33:33">
      <c r="AG702" s="19"/>
    </row>
    <row r="703" spans="33:33">
      <c r="AG703" s="19"/>
    </row>
    <row r="704" spans="33:33">
      <c r="AG704" s="19"/>
    </row>
    <row r="705" spans="33:33">
      <c r="AG705" s="19"/>
    </row>
    <row r="706" spans="33:33">
      <c r="AG706" s="19"/>
    </row>
    <row r="707" spans="33:33">
      <c r="AG707" s="19"/>
    </row>
    <row r="708" spans="33:33">
      <c r="AG708" s="19"/>
    </row>
    <row r="709" spans="33:33">
      <c r="AG709" s="19"/>
    </row>
    <row r="710" spans="33:33">
      <c r="AG710" s="19"/>
    </row>
    <row r="711" spans="33:33">
      <c r="AG711" s="19"/>
    </row>
    <row r="712" spans="33:33">
      <c r="AG712" s="19"/>
    </row>
    <row r="713" spans="33:33">
      <c r="AG713" s="19"/>
    </row>
    <row r="714" spans="33:33">
      <c r="AG714" s="19"/>
    </row>
    <row r="715" spans="33:33">
      <c r="AG715" s="19"/>
    </row>
    <row r="716" spans="33:33">
      <c r="AG716" s="19"/>
    </row>
    <row r="717" spans="33:33">
      <c r="AG717" s="19"/>
    </row>
    <row r="718" spans="33:33">
      <c r="AG718" s="19"/>
    </row>
    <row r="719" spans="33:33">
      <c r="AG719" s="19"/>
    </row>
    <row r="720" spans="33:33">
      <c r="AG720" s="19"/>
    </row>
    <row r="721" spans="33:33">
      <c r="AG721" s="19"/>
    </row>
    <row r="722" spans="33:33">
      <c r="AG722" s="19"/>
    </row>
    <row r="723" spans="33:33">
      <c r="AG723" s="19"/>
    </row>
    <row r="724" spans="33:33">
      <c r="AG724" s="19"/>
    </row>
    <row r="725" spans="33:33">
      <c r="AG725" s="19"/>
    </row>
    <row r="726" spans="33:33">
      <c r="AG726" s="19"/>
    </row>
    <row r="727" spans="33:33">
      <c r="AG727" s="19"/>
    </row>
    <row r="728" spans="33:33">
      <c r="AG728" s="19"/>
    </row>
    <row r="729" spans="33:33">
      <c r="AG729" s="19"/>
    </row>
    <row r="730" spans="33:33">
      <c r="AG730" s="19"/>
    </row>
    <row r="731" spans="33:33">
      <c r="AG731" s="19"/>
    </row>
    <row r="732" spans="33:33">
      <c r="AG732" s="19"/>
    </row>
    <row r="733" spans="33:33">
      <c r="AG733" s="19"/>
    </row>
    <row r="734" spans="33:33">
      <c r="AG734" s="19"/>
    </row>
    <row r="735" spans="33:33">
      <c r="AG735" s="19"/>
    </row>
    <row r="736" spans="33:33">
      <c r="AG736" s="19"/>
    </row>
    <row r="737" spans="33:33">
      <c r="AG737" s="19"/>
    </row>
    <row r="738" spans="33:33">
      <c r="AG738" s="19"/>
    </row>
    <row r="739" spans="33:33">
      <c r="AG739" s="19"/>
    </row>
    <row r="740" spans="33:33">
      <c r="AG740" s="19"/>
    </row>
    <row r="741" spans="33:33">
      <c r="AG741" s="19"/>
    </row>
    <row r="742" spans="33:33">
      <c r="AG742" s="19"/>
    </row>
    <row r="743" spans="33:33">
      <c r="AG743" s="19"/>
    </row>
    <row r="744" spans="33:33">
      <c r="AG744" s="19"/>
    </row>
    <row r="745" spans="33:33">
      <c r="AG745" s="19"/>
    </row>
    <row r="746" spans="33:33">
      <c r="AG746" s="19"/>
    </row>
    <row r="747" spans="33:33">
      <c r="AG747" s="19"/>
    </row>
    <row r="748" spans="33:33">
      <c r="AG748" s="19"/>
    </row>
    <row r="749" spans="33:33">
      <c r="AG749" s="19"/>
    </row>
    <row r="750" spans="33:33">
      <c r="AG750" s="19"/>
    </row>
    <row r="751" spans="33:33">
      <c r="AG751" s="19"/>
    </row>
    <row r="752" spans="33:33">
      <c r="AG752" s="19"/>
    </row>
    <row r="753" spans="33:33">
      <c r="AG753" s="19"/>
    </row>
    <row r="754" spans="33:33">
      <c r="AG754" s="19"/>
    </row>
    <row r="755" spans="33:33">
      <c r="AG755" s="19"/>
    </row>
    <row r="756" spans="33:33">
      <c r="AG756" s="19"/>
    </row>
    <row r="757" spans="33:33">
      <c r="AG757" s="19"/>
    </row>
    <row r="758" spans="33:33">
      <c r="AG758" s="19"/>
    </row>
    <row r="759" spans="33:33">
      <c r="AG759" s="19"/>
    </row>
    <row r="760" spans="33:33">
      <c r="AG760" s="19"/>
    </row>
    <row r="761" spans="33:33">
      <c r="AG761" s="19"/>
    </row>
    <row r="762" spans="33:33">
      <c r="AG762" s="19"/>
    </row>
    <row r="763" spans="33:33">
      <c r="AG763" s="19"/>
    </row>
    <row r="764" spans="33:33">
      <c r="AG764" s="19"/>
    </row>
    <row r="765" spans="33:33">
      <c r="AG765" s="19"/>
    </row>
    <row r="766" spans="33:33">
      <c r="AG766" s="19"/>
    </row>
    <row r="767" spans="33:33">
      <c r="AG767" s="19"/>
    </row>
    <row r="768" spans="33:33">
      <c r="AG768" s="19"/>
    </row>
    <row r="769" spans="33:33">
      <c r="AG769" s="19"/>
    </row>
    <row r="770" spans="33:33">
      <c r="AG770" s="19"/>
    </row>
    <row r="771" spans="33:33">
      <c r="AG771" s="19"/>
    </row>
    <row r="772" spans="33:33">
      <c r="AG772" s="19"/>
    </row>
    <row r="773" spans="33:33">
      <c r="AG773" s="19"/>
    </row>
    <row r="774" spans="33:33">
      <c r="AG774" s="19"/>
    </row>
    <row r="775" spans="33:33">
      <c r="AG775" s="19"/>
    </row>
    <row r="776" spans="33:33">
      <c r="AG776" s="19"/>
    </row>
    <row r="777" spans="33:33">
      <c r="AG777" s="19"/>
    </row>
    <row r="778" spans="33:33">
      <c r="AG778" s="19"/>
    </row>
    <row r="779" spans="33:33">
      <c r="AG779" s="19"/>
    </row>
    <row r="780" spans="33:33">
      <c r="AG780" s="19"/>
    </row>
    <row r="781" spans="33:33">
      <c r="AG781" s="19"/>
    </row>
    <row r="782" spans="33:33">
      <c r="AG782" s="19"/>
    </row>
    <row r="783" spans="33:33">
      <c r="AG783" s="19"/>
    </row>
    <row r="784" spans="33:33">
      <c r="AG784" s="19"/>
    </row>
    <row r="785" spans="33:33">
      <c r="AG785" s="19"/>
    </row>
    <row r="786" spans="33:33">
      <c r="AG786" s="19"/>
    </row>
    <row r="787" spans="33:33">
      <c r="AG787" s="19"/>
    </row>
    <row r="788" spans="33:33">
      <c r="AG788" s="19"/>
    </row>
    <row r="789" spans="33:33">
      <c r="AG789" s="19"/>
    </row>
    <row r="790" spans="33:33">
      <c r="AG790" s="19"/>
    </row>
    <row r="791" spans="33:33">
      <c r="AG791" s="19"/>
    </row>
    <row r="792" spans="33:33">
      <c r="AG792" s="19"/>
    </row>
    <row r="793" spans="33:33">
      <c r="AG793" s="19"/>
    </row>
    <row r="794" spans="33:33">
      <c r="AG794" s="19"/>
    </row>
    <row r="795" spans="33:33">
      <c r="AG795" s="19"/>
    </row>
    <row r="796" spans="33:33">
      <c r="AG796" s="19"/>
    </row>
    <row r="797" spans="33:33">
      <c r="AG797" s="19"/>
    </row>
    <row r="798" spans="33:33">
      <c r="AG798" s="19"/>
    </row>
    <row r="799" spans="33:33">
      <c r="AG799" s="19"/>
    </row>
    <row r="800" spans="33:33">
      <c r="AG800" s="19"/>
    </row>
    <row r="801" spans="33:33">
      <c r="AG801" s="19"/>
    </row>
    <row r="802" spans="33:33">
      <c r="AG802" s="19"/>
    </row>
    <row r="803" spans="33:33">
      <c r="AG803" s="19"/>
    </row>
    <row r="804" spans="33:33">
      <c r="AG804" s="19"/>
    </row>
    <row r="805" spans="33:33">
      <c r="AG805" s="19"/>
    </row>
    <row r="806" spans="33:33">
      <c r="AG806" s="19"/>
    </row>
    <row r="807" spans="33:33">
      <c r="AG807" s="19"/>
    </row>
    <row r="808" spans="33:33">
      <c r="AG808" s="19"/>
    </row>
    <row r="809" spans="33:33">
      <c r="AG809" s="19"/>
    </row>
    <row r="810" spans="33:33">
      <c r="AG810" s="19"/>
    </row>
    <row r="811" spans="33:33">
      <c r="AG811" s="19"/>
    </row>
    <row r="812" spans="33:33">
      <c r="AG812" s="19"/>
    </row>
    <row r="813" spans="33:33">
      <c r="AG813" s="19"/>
    </row>
    <row r="814" spans="33:33">
      <c r="AG814" s="19"/>
    </row>
    <row r="815" spans="33:33">
      <c r="AG815" s="19"/>
    </row>
    <row r="816" spans="33:33">
      <c r="AG816" s="19"/>
    </row>
    <row r="817" spans="33:33">
      <c r="AG817" s="19"/>
    </row>
    <row r="818" spans="33:33">
      <c r="AG818" s="19"/>
    </row>
    <row r="819" spans="33:33">
      <c r="AG819" s="19"/>
    </row>
    <row r="820" spans="33:33">
      <c r="AG820" s="19"/>
    </row>
    <row r="821" spans="33:33">
      <c r="AG821" s="19"/>
    </row>
    <row r="822" spans="33:33">
      <c r="AG822" s="19"/>
    </row>
    <row r="823" spans="33:33">
      <c r="AG823" s="19"/>
    </row>
    <row r="824" spans="33:33">
      <c r="AG824" s="19"/>
    </row>
    <row r="825" spans="33:33">
      <c r="AG825" s="19"/>
    </row>
    <row r="826" spans="33:33">
      <c r="AG826" s="19"/>
    </row>
    <row r="827" spans="33:33">
      <c r="AG827" s="19"/>
    </row>
    <row r="828" spans="33:33">
      <c r="AG828" s="19"/>
    </row>
    <row r="829" spans="33:33">
      <c r="AG829" s="19"/>
    </row>
    <row r="830" spans="33:33">
      <c r="AG830" s="19"/>
    </row>
    <row r="831" spans="33:33">
      <c r="AG831" s="19"/>
    </row>
    <row r="832" spans="33:33">
      <c r="AG832" s="19"/>
    </row>
    <row r="833" spans="33:33">
      <c r="AG833" s="19"/>
    </row>
    <row r="834" spans="33:33">
      <c r="AG834" s="19"/>
    </row>
    <row r="835" spans="33:33">
      <c r="AG835" s="19"/>
    </row>
    <row r="836" spans="33:33">
      <c r="AG836" s="19"/>
    </row>
    <row r="837" spans="33:33">
      <c r="AG837" s="19"/>
    </row>
    <row r="838" spans="33:33">
      <c r="AG838" s="19"/>
    </row>
    <row r="839" spans="33:33">
      <c r="AG839" s="19"/>
    </row>
    <row r="840" spans="33:33">
      <c r="AG840" s="19"/>
    </row>
    <row r="841" spans="33:33">
      <c r="AG841" s="19"/>
    </row>
    <row r="842" spans="33:33">
      <c r="AG842" s="19"/>
    </row>
    <row r="843" spans="33:33">
      <c r="AG843" s="19"/>
    </row>
    <row r="844" spans="33:33">
      <c r="AG844" s="19"/>
    </row>
    <row r="845" spans="33:33">
      <c r="AG845" s="19"/>
    </row>
    <row r="846" spans="33:33">
      <c r="AG846" s="19"/>
    </row>
    <row r="847" spans="33:33">
      <c r="AG847" s="19"/>
    </row>
    <row r="848" spans="33:33">
      <c r="AG848" s="19"/>
    </row>
    <row r="849" spans="33:33">
      <c r="AG849" s="19"/>
    </row>
    <row r="850" spans="33:33">
      <c r="AG850" s="19"/>
    </row>
    <row r="851" spans="33:33">
      <c r="AG851" s="19"/>
    </row>
    <row r="852" spans="33:33">
      <c r="AG852" s="19"/>
    </row>
    <row r="853" spans="33:33">
      <c r="AG853" s="19"/>
    </row>
    <row r="854" spans="33:33">
      <c r="AG854" s="19"/>
    </row>
    <row r="855" spans="33:33">
      <c r="AG855" s="19"/>
    </row>
    <row r="856" spans="33:33">
      <c r="AG856" s="19"/>
    </row>
    <row r="857" spans="33:33">
      <c r="AG857" s="19"/>
    </row>
    <row r="858" spans="33:33">
      <c r="AG858" s="19"/>
    </row>
    <row r="859" spans="33:33">
      <c r="AG859" s="19"/>
    </row>
    <row r="860" spans="33:33">
      <c r="AG860" s="19"/>
    </row>
    <row r="861" spans="33:33">
      <c r="AG861" s="19"/>
    </row>
    <row r="862" spans="33:33">
      <c r="AG862" s="19"/>
    </row>
    <row r="863" spans="33:33">
      <c r="AG863" s="19"/>
    </row>
    <row r="864" spans="33:33">
      <c r="AG864" s="19"/>
    </row>
    <row r="865" spans="33:33">
      <c r="AG865" s="19"/>
    </row>
    <row r="866" spans="33:33">
      <c r="AG866" s="19"/>
    </row>
    <row r="867" spans="33:33">
      <c r="AG867" s="19"/>
    </row>
    <row r="868" spans="33:33">
      <c r="AG868" s="19"/>
    </row>
    <row r="869" spans="33:33">
      <c r="AG869" s="19"/>
    </row>
    <row r="870" spans="33:33">
      <c r="AG870" s="19"/>
    </row>
    <row r="871" spans="33:33">
      <c r="AG871" s="19"/>
    </row>
    <row r="872" spans="33:33">
      <c r="AG872" s="19"/>
    </row>
    <row r="873" spans="33:33">
      <c r="AG873" s="19"/>
    </row>
    <row r="874" spans="33:33">
      <c r="AG874" s="19"/>
    </row>
    <row r="875" spans="33:33">
      <c r="AG875" s="19"/>
    </row>
    <row r="876" spans="33:33">
      <c r="AG876" s="19"/>
    </row>
    <row r="877" spans="33:33">
      <c r="AG877" s="19"/>
    </row>
    <row r="878" spans="33:33">
      <c r="AG878" s="19"/>
    </row>
    <row r="879" spans="33:33">
      <c r="AG879" s="19"/>
    </row>
    <row r="880" spans="33:33">
      <c r="AG880" s="19"/>
    </row>
    <row r="881" spans="33:33">
      <c r="AG881" s="19"/>
    </row>
    <row r="882" spans="33:33">
      <c r="AG882" s="19"/>
    </row>
    <row r="883" spans="33:33">
      <c r="AG883" s="19"/>
    </row>
    <row r="884" spans="33:33">
      <c r="AG884" s="19"/>
    </row>
    <row r="885" spans="33:33">
      <c r="AG885" s="19"/>
    </row>
    <row r="886" spans="33:33">
      <c r="AG886" s="19"/>
    </row>
    <row r="887" spans="33:33">
      <c r="AG887" s="19"/>
    </row>
    <row r="888" spans="33:33">
      <c r="AG888" s="19"/>
    </row>
    <row r="889" spans="33:33">
      <c r="AG889" s="19"/>
    </row>
    <row r="890" spans="33:33">
      <c r="AG890" s="19"/>
    </row>
    <row r="891" spans="33:33">
      <c r="AG891" s="19"/>
    </row>
    <row r="892" spans="33:33">
      <c r="AG892" s="19"/>
    </row>
    <row r="893" spans="33:33">
      <c r="AG893" s="19"/>
    </row>
    <row r="894" spans="33:33">
      <c r="AG894" s="19"/>
    </row>
    <row r="895" spans="33:33">
      <c r="AG895" s="19"/>
    </row>
    <row r="896" spans="33:33">
      <c r="AG896" s="19"/>
    </row>
    <row r="897" spans="33:33">
      <c r="AG897" s="19"/>
    </row>
    <row r="898" spans="33:33">
      <c r="AG898" s="19"/>
    </row>
    <row r="899" spans="33:33">
      <c r="AG899" s="19"/>
    </row>
    <row r="900" spans="33:33">
      <c r="AG900" s="19"/>
    </row>
    <row r="901" spans="33:33">
      <c r="AG901" s="19"/>
    </row>
    <row r="902" spans="33:33">
      <c r="AG902" s="19"/>
    </row>
    <row r="903" spans="33:33">
      <c r="AG903" s="19"/>
    </row>
    <row r="904" spans="33:33">
      <c r="AG904" s="19"/>
    </row>
    <row r="905" spans="33:33">
      <c r="AG905" s="19"/>
    </row>
    <row r="906" spans="33:33">
      <c r="AG906" s="19"/>
    </row>
    <row r="907" spans="33:33">
      <c r="AG907" s="19"/>
    </row>
    <row r="908" spans="33:33">
      <c r="AG908" s="19"/>
    </row>
    <row r="909" spans="33:33">
      <c r="AG909" s="19"/>
    </row>
    <row r="910" spans="33:33">
      <c r="AG910" s="19"/>
    </row>
    <row r="911" spans="33:33">
      <c r="AG911" s="19"/>
    </row>
    <row r="912" spans="33:33">
      <c r="AG912" s="19"/>
    </row>
    <row r="913" spans="33:33">
      <c r="AG913" s="19"/>
    </row>
    <row r="914" spans="33:33">
      <c r="AG914" s="19"/>
    </row>
    <row r="915" spans="33:33">
      <c r="AG915" s="19"/>
    </row>
    <row r="916" spans="33:33">
      <c r="AG916" s="19"/>
    </row>
    <row r="917" spans="33:33">
      <c r="AG917" s="19"/>
    </row>
    <row r="918" spans="33:33">
      <c r="AG918" s="19"/>
    </row>
    <row r="919" spans="33:33">
      <c r="AG919" s="19"/>
    </row>
    <row r="920" spans="33:33">
      <c r="AG920" s="19"/>
    </row>
    <row r="921" spans="33:33">
      <c r="AG921" s="19"/>
    </row>
    <row r="922" spans="33:33">
      <c r="AG922" s="19"/>
    </row>
    <row r="923" spans="33:33">
      <c r="AG923" s="19"/>
    </row>
    <row r="924" spans="33:33">
      <c r="AG924" s="19"/>
    </row>
    <row r="925" spans="33:33">
      <c r="AG925" s="19"/>
    </row>
    <row r="926" spans="33:33">
      <c r="AG926" s="19"/>
    </row>
    <row r="927" spans="33:33">
      <c r="AG927" s="19"/>
    </row>
    <row r="928" spans="33:33">
      <c r="AG928" s="19"/>
    </row>
    <row r="929" spans="33:33">
      <c r="AG929" s="19"/>
    </row>
    <row r="930" spans="33:33">
      <c r="AG930" s="19"/>
    </row>
    <row r="931" spans="33:33">
      <c r="AG931" s="19"/>
    </row>
    <row r="932" spans="33:33">
      <c r="AG932" s="19"/>
    </row>
    <row r="933" spans="33:33">
      <c r="AG933" s="19"/>
    </row>
    <row r="934" spans="33:33">
      <c r="AG934" s="19"/>
    </row>
    <row r="935" spans="33:33">
      <c r="AG935" s="19"/>
    </row>
    <row r="936" spans="33:33">
      <c r="AG936" s="19"/>
    </row>
    <row r="937" spans="33:33">
      <c r="AG937" s="19"/>
    </row>
    <row r="938" spans="33:33">
      <c r="AG938" s="19"/>
    </row>
    <row r="939" spans="33:33">
      <c r="AG939" s="19"/>
    </row>
    <row r="940" spans="33:33">
      <c r="AG940" s="19"/>
    </row>
    <row r="941" spans="33:33">
      <c r="AG941" s="19"/>
    </row>
    <row r="942" spans="33:33">
      <c r="AG942" s="19"/>
    </row>
    <row r="943" spans="33:33">
      <c r="AG943" s="19"/>
    </row>
    <row r="944" spans="33:33">
      <c r="AG944" s="19"/>
    </row>
    <row r="945" spans="33:33">
      <c r="AG945" s="19"/>
    </row>
    <row r="946" spans="33:33">
      <c r="AG946" s="19"/>
    </row>
    <row r="947" spans="33:33">
      <c r="AG947" s="19"/>
    </row>
    <row r="948" spans="33:33">
      <c r="AG948" s="19"/>
    </row>
    <row r="949" spans="33:33">
      <c r="AG949" s="19"/>
    </row>
    <row r="950" spans="33:33">
      <c r="AG950" s="19"/>
    </row>
    <row r="951" spans="33:33">
      <c r="AG951" s="19"/>
    </row>
    <row r="952" spans="33:33">
      <c r="AG952" s="19"/>
    </row>
    <row r="953" spans="33:33">
      <c r="AG953" s="19"/>
    </row>
    <row r="954" spans="33:33">
      <c r="AG954" s="19"/>
    </row>
    <row r="955" spans="33:33">
      <c r="AG955" s="19"/>
    </row>
    <row r="956" spans="33:33">
      <c r="AG956" s="19"/>
    </row>
    <row r="957" spans="33:33">
      <c r="AG957" s="19"/>
    </row>
    <row r="958" spans="33:33">
      <c r="AG958" s="19"/>
    </row>
    <row r="959" spans="33:33">
      <c r="AG959" s="19"/>
    </row>
    <row r="960" spans="33:33">
      <c r="AG960" s="19"/>
    </row>
    <row r="961" spans="33:33">
      <c r="AG961" s="19"/>
    </row>
    <row r="962" spans="33:33">
      <c r="AG962" s="19"/>
    </row>
    <row r="963" spans="33:33">
      <c r="AG963" s="19"/>
    </row>
    <row r="964" spans="33:33">
      <c r="AG964" s="19"/>
    </row>
    <row r="965" spans="33:33">
      <c r="AG965" s="19"/>
    </row>
    <row r="966" spans="33:33">
      <c r="AG966" s="19"/>
    </row>
    <row r="967" spans="33:33">
      <c r="AG967" s="19"/>
    </row>
    <row r="968" spans="33:33">
      <c r="AG968" s="19"/>
    </row>
    <row r="969" spans="33:33">
      <c r="AG969" s="19"/>
    </row>
    <row r="970" spans="33:33">
      <c r="AG970" s="19"/>
    </row>
    <row r="971" spans="33:33">
      <c r="AG971" s="19"/>
    </row>
    <row r="972" spans="33:33">
      <c r="AG972" s="19"/>
    </row>
    <row r="973" spans="33:33">
      <c r="AG973" s="19"/>
    </row>
    <row r="974" spans="33:33">
      <c r="AG974" s="19"/>
    </row>
    <row r="975" spans="33:33">
      <c r="AG975" s="19"/>
    </row>
    <row r="976" spans="33:33">
      <c r="AG976" s="19"/>
    </row>
    <row r="977" spans="33:33">
      <c r="AG977" s="19"/>
    </row>
    <row r="978" spans="33:33">
      <c r="AG978" s="19"/>
    </row>
    <row r="979" spans="33:33">
      <c r="AG979" s="19"/>
    </row>
    <row r="980" spans="33:33">
      <c r="AG980" s="19"/>
    </row>
    <row r="981" spans="33:33">
      <c r="AG981" s="19"/>
    </row>
    <row r="982" spans="33:33">
      <c r="AG982" s="19"/>
    </row>
    <row r="983" spans="33:33">
      <c r="AG983" s="19"/>
    </row>
    <row r="984" spans="33:33">
      <c r="AG984" s="19"/>
    </row>
    <row r="985" spans="33:33">
      <c r="AG985" s="19"/>
    </row>
    <row r="986" spans="33:33">
      <c r="AG986" s="19"/>
    </row>
    <row r="987" spans="33:33">
      <c r="AG987" s="19"/>
    </row>
    <row r="988" spans="33:33">
      <c r="AG988" s="19"/>
    </row>
    <row r="989" spans="33:33">
      <c r="AG989" s="19"/>
    </row>
    <row r="990" spans="33:33">
      <c r="AG990" s="19"/>
    </row>
    <row r="991" spans="33:33">
      <c r="AG991" s="19"/>
    </row>
    <row r="992" spans="33:33">
      <c r="AG992" s="19"/>
    </row>
    <row r="993" spans="33:33">
      <c r="AG993" s="19"/>
    </row>
    <row r="994" spans="33:33">
      <c r="AG994" s="19"/>
    </row>
    <row r="995" spans="33:33">
      <c r="AG995" s="19"/>
    </row>
    <row r="996" spans="33:33">
      <c r="AG996" s="19"/>
    </row>
    <row r="997" spans="33:33">
      <c r="AG997" s="19"/>
    </row>
    <row r="998" spans="33:33">
      <c r="AG998" s="19"/>
    </row>
    <row r="999" spans="33:33">
      <c r="AG999" s="19"/>
    </row>
    <row r="1000" spans="33:33">
      <c r="AG1000" s="19"/>
    </row>
    <row r="1001" spans="33:33">
      <c r="AG1001" s="19"/>
    </row>
    <row r="1002" spans="33:33">
      <c r="AG1002" s="19"/>
    </row>
    <row r="1003" spans="33:33">
      <c r="AG1003" s="19"/>
    </row>
    <row r="1004" spans="33:33">
      <c r="AG1004" s="19"/>
    </row>
    <row r="1005" spans="33:33">
      <c r="AG1005" s="19"/>
    </row>
    <row r="1006" spans="33:33">
      <c r="AG1006" s="19"/>
    </row>
    <row r="1007" spans="33:33">
      <c r="AG1007" s="19"/>
    </row>
    <row r="1008" spans="33:33">
      <c r="AG1008" s="19"/>
    </row>
    <row r="1009" spans="33:33">
      <c r="AG1009" s="19"/>
    </row>
    <row r="1010" spans="33:33">
      <c r="AG1010" s="19"/>
    </row>
    <row r="1011" spans="33:33">
      <c r="AG1011" s="19"/>
    </row>
    <row r="1012" spans="33:33">
      <c r="AG1012" s="19"/>
    </row>
    <row r="1013" spans="33:33">
      <c r="AG1013" s="19"/>
    </row>
    <row r="1014" spans="33:33">
      <c r="AG1014" s="19"/>
    </row>
    <row r="1015" spans="33:33">
      <c r="AG1015" s="19"/>
    </row>
    <row r="1016" spans="33:33">
      <c r="AG1016" s="19"/>
    </row>
    <row r="1017" spans="33:33">
      <c r="AG1017" s="19"/>
    </row>
    <row r="1018" spans="33:33">
      <c r="AG1018" s="19"/>
    </row>
    <row r="1019" spans="33:33">
      <c r="AG1019" s="19"/>
    </row>
    <row r="1020" spans="33:33">
      <c r="AG1020" s="19"/>
    </row>
    <row r="1021" spans="33:33">
      <c r="AG1021" s="19"/>
    </row>
    <row r="1022" spans="33:33">
      <c r="AG1022" s="19"/>
    </row>
    <row r="1023" spans="33:33">
      <c r="AG1023" s="19"/>
    </row>
    <row r="1024" spans="33:33">
      <c r="AG1024" s="19"/>
    </row>
    <row r="1025" spans="33:33">
      <c r="AG1025" s="19"/>
    </row>
    <row r="1026" spans="33:33">
      <c r="AG1026" s="19"/>
    </row>
    <row r="1027" spans="33:33">
      <c r="AG1027" s="19"/>
    </row>
    <row r="1028" spans="33:33">
      <c r="AG1028" s="19"/>
    </row>
    <row r="1029" spans="33:33">
      <c r="AG1029" s="19"/>
    </row>
    <row r="1030" spans="33:33">
      <c r="AG1030" s="19"/>
    </row>
    <row r="1031" spans="33:33">
      <c r="AG1031" s="19"/>
    </row>
    <row r="1032" spans="33:33">
      <c r="AG1032" s="19"/>
    </row>
    <row r="1033" spans="33:33">
      <c r="AG1033" s="19"/>
    </row>
    <row r="1034" spans="33:33">
      <c r="AG1034" s="19"/>
    </row>
    <row r="1035" spans="33:33">
      <c r="AG1035" s="19"/>
    </row>
    <row r="1036" spans="33:33">
      <c r="AG1036" s="19"/>
    </row>
    <row r="1037" spans="33:33">
      <c r="AG1037" s="19"/>
    </row>
    <row r="1038" spans="33:33">
      <c r="AG1038" s="19"/>
    </row>
    <row r="1039" spans="33:33">
      <c r="AG1039" s="19"/>
    </row>
    <row r="1040" spans="33:33">
      <c r="AG1040" s="19"/>
    </row>
    <row r="1041" spans="33:33">
      <c r="AG1041" s="19"/>
    </row>
    <row r="1042" spans="33:33">
      <c r="AG1042" s="19"/>
    </row>
    <row r="1043" spans="33:33">
      <c r="AG1043" s="19"/>
    </row>
    <row r="1044" spans="33:33">
      <c r="AG1044" s="19"/>
    </row>
    <row r="1045" spans="33:33">
      <c r="AG1045" s="19"/>
    </row>
    <row r="1046" spans="33:33">
      <c r="AG1046" s="19"/>
    </row>
    <row r="1047" spans="33:33">
      <c r="AG1047" s="19"/>
    </row>
    <row r="1048" spans="33:33">
      <c r="AG1048" s="19"/>
    </row>
    <row r="1049" spans="33:33">
      <c r="AG1049" s="19"/>
    </row>
    <row r="1050" spans="33:33">
      <c r="AG1050" s="19"/>
    </row>
    <row r="1051" spans="33:33">
      <c r="AG1051" s="19"/>
    </row>
    <row r="1052" spans="33:33">
      <c r="AG1052" s="19"/>
    </row>
    <row r="1053" spans="33:33">
      <c r="AG1053" s="19"/>
    </row>
    <row r="1054" spans="33:33">
      <c r="AG1054" s="19"/>
    </row>
    <row r="1055" spans="33:33">
      <c r="AG1055" s="19"/>
    </row>
    <row r="1056" spans="33:33">
      <c r="AG1056" s="19"/>
    </row>
    <row r="1057" spans="33:33">
      <c r="AG1057" s="19"/>
    </row>
    <row r="1058" spans="33:33">
      <c r="AG1058" s="19"/>
    </row>
    <row r="1059" spans="33:33">
      <c r="AG1059" s="19"/>
    </row>
    <row r="1060" spans="33:33">
      <c r="AG1060" s="19"/>
    </row>
    <row r="1061" spans="33:33">
      <c r="AG1061" s="19"/>
    </row>
    <row r="1062" spans="33:33">
      <c r="AG1062" s="19"/>
    </row>
    <row r="1063" spans="33:33">
      <c r="AG1063" s="19"/>
    </row>
    <row r="1064" spans="33:33">
      <c r="AG1064" s="19"/>
    </row>
    <row r="1065" spans="33:33">
      <c r="AG1065" s="19"/>
    </row>
    <row r="1066" spans="33:33">
      <c r="AG1066" s="19"/>
    </row>
    <row r="1067" spans="33:33">
      <c r="AG1067" s="19"/>
    </row>
    <row r="1068" spans="33:33">
      <c r="AG1068" s="19"/>
    </row>
    <row r="1069" spans="33:33">
      <c r="AG1069" s="19"/>
    </row>
    <row r="1070" spans="33:33">
      <c r="AG1070" s="19"/>
    </row>
    <row r="1071" spans="33:33">
      <c r="AG1071" s="19"/>
    </row>
    <row r="1072" spans="33:33">
      <c r="AG1072" s="19"/>
    </row>
    <row r="1073" spans="33:33">
      <c r="AG1073" s="19"/>
    </row>
    <row r="1074" spans="33:33">
      <c r="AG1074" s="19"/>
    </row>
    <row r="1075" spans="33:33">
      <c r="AG1075" s="19"/>
    </row>
    <row r="1076" spans="33:33">
      <c r="AG1076" s="19"/>
    </row>
    <row r="1077" spans="33:33">
      <c r="AG1077" s="19"/>
    </row>
    <row r="1078" spans="33:33">
      <c r="AG1078" s="19"/>
    </row>
    <row r="1079" spans="33:33">
      <c r="AG1079" s="19"/>
    </row>
    <row r="1080" spans="33:33">
      <c r="AG1080" s="19"/>
    </row>
    <row r="1081" spans="33:33">
      <c r="AG1081" s="19"/>
    </row>
    <row r="1082" spans="33:33">
      <c r="AG1082" s="19"/>
    </row>
    <row r="1083" spans="33:33">
      <c r="AG1083" s="19"/>
    </row>
    <row r="1084" spans="33:33">
      <c r="AG1084" s="19"/>
    </row>
    <row r="1085" spans="33:33">
      <c r="AG1085" s="19"/>
    </row>
    <row r="1086" spans="33:33">
      <c r="AG1086" s="19"/>
    </row>
    <row r="1087" spans="33:33">
      <c r="AG1087" s="19"/>
    </row>
    <row r="1088" spans="33:33">
      <c r="AG1088" s="19"/>
    </row>
    <row r="1089" spans="33:33">
      <c r="AG1089" s="19"/>
    </row>
    <row r="1090" spans="33:33">
      <c r="AG1090" s="19"/>
    </row>
    <row r="1091" spans="33:33">
      <c r="AG1091" s="19"/>
    </row>
    <row r="1092" spans="33:33">
      <c r="AG1092" s="19"/>
    </row>
    <row r="1093" spans="33:33">
      <c r="AG1093" s="19"/>
    </row>
    <row r="1094" spans="33:33">
      <c r="AG1094" s="19"/>
    </row>
    <row r="1095" spans="33:33">
      <c r="AG1095" s="19"/>
    </row>
    <row r="1096" spans="33:33">
      <c r="AG1096" s="19"/>
    </row>
    <row r="1097" spans="33:33">
      <c r="AG1097" s="19"/>
    </row>
    <row r="1098" spans="33:33">
      <c r="AG1098" s="19"/>
    </row>
    <row r="1099" spans="33:33">
      <c r="AG1099" s="19"/>
    </row>
    <row r="1100" spans="33:33">
      <c r="AG1100" s="19"/>
    </row>
    <row r="1101" spans="33:33">
      <c r="AG1101" s="19"/>
    </row>
    <row r="1102" spans="33:33">
      <c r="AG1102" s="19"/>
    </row>
    <row r="1103" spans="33:33">
      <c r="AG1103" s="19"/>
    </row>
    <row r="1104" spans="33:33">
      <c r="AG1104" s="19"/>
    </row>
    <row r="1105" spans="33:33">
      <c r="AG1105" s="19"/>
    </row>
    <row r="1106" spans="33:33">
      <c r="AG1106" s="19"/>
    </row>
    <row r="1107" spans="33:33">
      <c r="AG1107" s="19"/>
    </row>
    <row r="1108" spans="33:33">
      <c r="AG1108" s="19"/>
    </row>
    <row r="1109" spans="33:33">
      <c r="AG1109" s="19"/>
    </row>
    <row r="1110" spans="33:33">
      <c r="AG1110" s="19"/>
    </row>
    <row r="1111" spans="33:33">
      <c r="AG1111" s="19"/>
    </row>
    <row r="1112" spans="33:33">
      <c r="AG1112" s="19"/>
    </row>
    <row r="1113" spans="33:33">
      <c r="AG1113" s="19"/>
    </row>
    <row r="1114" spans="33:33">
      <c r="AG1114" s="19"/>
    </row>
    <row r="1115" spans="33:33">
      <c r="AG1115" s="19"/>
    </row>
    <row r="1116" spans="33:33">
      <c r="AG1116" s="19"/>
    </row>
    <row r="1117" spans="33:33">
      <c r="AG1117" s="19"/>
    </row>
    <row r="1118" spans="33:33">
      <c r="AG1118" s="19"/>
    </row>
    <row r="1119" spans="33:33">
      <c r="AG1119" s="19"/>
    </row>
    <row r="1120" spans="33:33">
      <c r="AG1120" s="19"/>
    </row>
    <row r="1121" spans="33:33">
      <c r="AG1121" s="19"/>
    </row>
    <row r="1122" spans="33:33">
      <c r="AG1122" s="19"/>
    </row>
    <row r="1123" spans="33:33">
      <c r="AG1123" s="19"/>
    </row>
    <row r="1124" spans="33:33">
      <c r="AG1124" s="19"/>
    </row>
    <row r="1125" spans="33:33">
      <c r="AG1125" s="19"/>
    </row>
    <row r="1126" spans="33:33">
      <c r="AG1126" s="19"/>
    </row>
    <row r="1127" spans="33:33">
      <c r="AG1127" s="19"/>
    </row>
    <row r="1128" spans="33:33">
      <c r="AG1128" s="19"/>
    </row>
    <row r="1129" spans="33:33">
      <c r="AG1129" s="19"/>
    </row>
    <row r="1130" spans="33:33">
      <c r="AG1130" s="19"/>
    </row>
    <row r="1131" spans="33:33">
      <c r="AG1131" s="19"/>
    </row>
    <row r="1132" spans="33:33">
      <c r="AG1132" s="19"/>
    </row>
    <row r="1133" spans="33:33">
      <c r="AG1133" s="19"/>
    </row>
    <row r="1134" spans="33:33">
      <c r="AG1134" s="19"/>
    </row>
    <row r="1135" spans="33:33">
      <c r="AG1135" s="19"/>
    </row>
    <row r="1136" spans="33:33">
      <c r="AG1136" s="19"/>
    </row>
    <row r="1137" spans="33:33">
      <c r="AG1137" s="19"/>
    </row>
    <row r="1138" spans="33:33">
      <c r="AG1138" s="19"/>
    </row>
    <row r="1139" spans="33:33">
      <c r="AG1139" s="19"/>
    </row>
    <row r="1140" spans="33:33">
      <c r="AG1140" s="19"/>
    </row>
    <row r="1141" spans="33:33">
      <c r="AG1141" s="19"/>
    </row>
    <row r="1142" spans="33:33">
      <c r="AG1142" s="19"/>
    </row>
    <row r="1143" spans="33:33">
      <c r="AG1143" s="19"/>
    </row>
    <row r="1144" spans="33:33">
      <c r="AG1144" s="19"/>
    </row>
    <row r="1145" spans="33:33">
      <c r="AG1145" s="19"/>
    </row>
    <row r="1146" spans="33:33">
      <c r="AG1146" s="19"/>
    </row>
    <row r="1147" spans="33:33">
      <c r="AG1147" s="19"/>
    </row>
    <row r="1148" spans="33:33">
      <c r="AG1148" s="19"/>
    </row>
    <row r="1149" spans="33:33">
      <c r="AG1149" s="19"/>
    </row>
    <row r="1150" spans="33:33">
      <c r="AG1150" s="19"/>
    </row>
    <row r="1151" spans="33:33">
      <c r="AG1151" s="19"/>
    </row>
    <row r="1152" spans="33:33">
      <c r="AG1152" s="19"/>
    </row>
    <row r="1153" spans="33:33">
      <c r="AG1153" s="19"/>
    </row>
    <row r="1154" spans="33:33">
      <c r="AG1154" s="19"/>
    </row>
    <row r="1155" spans="33:33">
      <c r="AG1155" s="19"/>
    </row>
    <row r="1156" spans="33:33">
      <c r="AG1156" s="19"/>
    </row>
    <row r="1157" spans="33:33">
      <c r="AG1157" s="19"/>
    </row>
    <row r="1158" spans="33:33">
      <c r="AG1158" s="19"/>
    </row>
    <row r="1159" spans="33:33">
      <c r="AG1159" s="19"/>
    </row>
    <row r="1160" spans="33:33">
      <c r="AG1160" s="19"/>
    </row>
    <row r="1161" spans="33:33">
      <c r="AG1161" s="19"/>
    </row>
    <row r="1162" spans="33:33">
      <c r="AG1162" s="19"/>
    </row>
    <row r="1163" spans="33:33">
      <c r="AG1163" s="19"/>
    </row>
    <row r="1164" spans="33:33">
      <c r="AG1164" s="19"/>
    </row>
    <row r="1165" spans="33:33">
      <c r="AG1165" s="19"/>
    </row>
    <row r="1166" spans="33:33">
      <c r="AG1166" s="19"/>
    </row>
    <row r="1167" spans="33:33">
      <c r="AG1167" s="19"/>
    </row>
    <row r="1168" spans="33:33">
      <c r="AG1168" s="19"/>
    </row>
    <row r="1169" spans="33:33">
      <c r="AG1169" s="19"/>
    </row>
    <row r="1170" spans="33:33">
      <c r="AG1170" s="19"/>
    </row>
    <row r="1171" spans="33:33">
      <c r="AG1171" s="19"/>
    </row>
    <row r="1172" spans="33:33">
      <c r="AG1172" s="19"/>
    </row>
    <row r="1173" spans="33:33">
      <c r="AG1173" s="19"/>
    </row>
    <row r="1174" spans="33:33">
      <c r="AG1174" s="19"/>
    </row>
    <row r="1175" spans="33:33">
      <c r="AG1175" s="19"/>
    </row>
    <row r="1176" spans="33:33">
      <c r="AG1176" s="19"/>
    </row>
    <row r="1177" spans="33:33">
      <c r="AG1177" s="19"/>
    </row>
    <row r="1178" spans="33:33">
      <c r="AG1178" s="19"/>
    </row>
    <row r="1179" spans="33:33">
      <c r="AG1179" s="19"/>
    </row>
    <row r="1180" spans="33:33">
      <c r="AG1180" s="19"/>
    </row>
    <row r="1181" spans="33:33">
      <c r="AG1181" s="19"/>
    </row>
    <row r="1182" spans="33:33">
      <c r="AG1182" s="19"/>
    </row>
    <row r="1183" spans="33:33">
      <c r="AG1183" s="19"/>
    </row>
    <row r="1184" spans="33:33">
      <c r="AG1184" s="19"/>
    </row>
    <row r="1185" spans="33:33">
      <c r="AG1185" s="19"/>
    </row>
    <row r="1186" spans="33:33">
      <c r="AG1186" s="19"/>
    </row>
    <row r="1187" spans="33:33">
      <c r="AG1187" s="19"/>
    </row>
    <row r="1188" spans="33:33">
      <c r="AG1188" s="19"/>
    </row>
    <row r="1189" spans="33:33">
      <c r="AG1189" s="19"/>
    </row>
    <row r="1190" spans="33:33">
      <c r="AG1190" s="19"/>
    </row>
    <row r="1191" spans="33:33">
      <c r="AG1191" s="19"/>
    </row>
    <row r="1192" spans="33:33">
      <c r="AG1192" s="19"/>
    </row>
    <row r="1193" spans="33:33">
      <c r="AG1193" s="19"/>
    </row>
    <row r="1194" spans="33:33">
      <c r="AG1194" s="19"/>
    </row>
    <row r="1195" spans="33:33">
      <c r="AG1195" s="19"/>
    </row>
    <row r="1196" spans="33:33">
      <c r="AG1196" s="19"/>
    </row>
    <row r="1197" spans="33:33">
      <c r="AG1197" s="19"/>
    </row>
    <row r="1198" spans="33:33">
      <c r="AG1198" s="19"/>
    </row>
    <row r="1199" spans="33:33">
      <c r="AG1199" s="19"/>
    </row>
    <row r="1200" spans="33:33">
      <c r="AG1200" s="19"/>
    </row>
    <row r="1201" spans="33:33">
      <c r="AG1201" s="19"/>
    </row>
    <row r="1202" spans="33:33">
      <c r="AG1202" s="19"/>
    </row>
    <row r="1203" spans="33:33">
      <c r="AG1203" s="19"/>
    </row>
    <row r="1204" spans="33:33">
      <c r="AG1204" s="19"/>
    </row>
    <row r="1205" spans="33:33">
      <c r="AG1205" s="19"/>
    </row>
    <row r="1206" spans="33:33">
      <c r="AG1206" s="19"/>
    </row>
    <row r="1207" spans="33:33">
      <c r="AG1207" s="19"/>
    </row>
    <row r="1208" spans="33:33">
      <c r="AG1208" s="19"/>
    </row>
    <row r="1209" spans="33:33">
      <c r="AG1209" s="19"/>
    </row>
    <row r="1210" spans="33:33">
      <c r="AG1210" s="19"/>
    </row>
    <row r="1211" spans="33:33">
      <c r="AG1211" s="19"/>
    </row>
    <row r="1212" spans="33:33">
      <c r="AG1212" s="19"/>
    </row>
    <row r="1213" spans="33:33">
      <c r="AG1213" s="19"/>
    </row>
    <row r="1214" spans="33:33">
      <c r="AG1214" s="19"/>
    </row>
    <row r="1215" spans="33:33">
      <c r="AG1215" s="19"/>
    </row>
    <row r="1216" spans="33:33">
      <c r="AG1216" s="19"/>
    </row>
    <row r="1217" spans="33:33">
      <c r="AG1217" s="19"/>
    </row>
    <row r="1218" spans="33:33">
      <c r="AG1218" s="19"/>
    </row>
    <row r="1219" spans="33:33">
      <c r="AG1219" s="19"/>
    </row>
    <row r="1220" spans="33:33">
      <c r="AG1220" s="19"/>
    </row>
    <row r="1221" spans="33:33">
      <c r="AG1221" s="19"/>
    </row>
    <row r="1222" spans="33:33">
      <c r="AG1222" s="19"/>
    </row>
    <row r="1223" spans="33:33">
      <c r="AG1223" s="19"/>
    </row>
    <row r="1224" spans="33:33">
      <c r="AG1224" s="19"/>
    </row>
    <row r="1225" spans="33:33">
      <c r="AG1225" s="19"/>
    </row>
    <row r="1226" spans="33:33">
      <c r="AG1226" s="19"/>
    </row>
    <row r="1227" spans="33:33">
      <c r="AG1227" s="19"/>
    </row>
    <row r="1228" spans="33:33">
      <c r="AG1228" s="19"/>
    </row>
    <row r="1229" spans="33:33">
      <c r="AG1229" s="19"/>
    </row>
    <row r="1230" spans="33:33">
      <c r="AG1230" s="19"/>
    </row>
    <row r="1231" spans="33:33">
      <c r="AG1231" s="19"/>
    </row>
    <row r="1232" spans="33:33">
      <c r="AG1232" s="19"/>
    </row>
    <row r="1233" spans="33:33">
      <c r="AG1233" s="19"/>
    </row>
    <row r="1234" spans="33:33">
      <c r="AG1234" s="19"/>
    </row>
    <row r="1235" spans="33:33">
      <c r="AG1235" s="19"/>
    </row>
    <row r="1236" spans="33:33">
      <c r="AG1236" s="19"/>
    </row>
    <row r="1237" spans="33:33">
      <c r="AG1237" s="19"/>
    </row>
    <row r="1238" spans="33:33">
      <c r="AG1238" s="19"/>
    </row>
    <row r="1239" spans="33:33">
      <c r="AG1239" s="19"/>
    </row>
    <row r="1240" spans="33:33">
      <c r="AG1240" s="19"/>
    </row>
    <row r="1241" spans="33:33">
      <c r="AG1241" s="19"/>
    </row>
    <row r="1242" spans="33:33">
      <c r="AG1242" s="19"/>
    </row>
    <row r="1243" spans="33:33">
      <c r="AG1243" s="19"/>
    </row>
    <row r="1244" spans="33:33">
      <c r="AG1244" s="19"/>
    </row>
    <row r="1245" spans="33:33">
      <c r="AG1245" s="19"/>
    </row>
    <row r="1246" spans="33:33">
      <c r="AG1246" s="19"/>
    </row>
    <row r="1247" spans="33:33">
      <c r="AG1247" s="19"/>
    </row>
    <row r="1248" spans="33:33">
      <c r="AG1248" s="19"/>
    </row>
    <row r="1249" spans="33:33">
      <c r="AG1249" s="19"/>
    </row>
    <row r="1250" spans="33:33">
      <c r="AG1250" s="19"/>
    </row>
    <row r="1251" spans="33:33">
      <c r="AG1251" s="19"/>
    </row>
    <row r="1252" spans="33:33">
      <c r="AG1252" s="19"/>
    </row>
    <row r="1253" spans="33:33">
      <c r="AG1253" s="19"/>
    </row>
    <row r="1254" spans="33:33">
      <c r="AG1254" s="19"/>
    </row>
    <row r="1255" spans="33:33">
      <c r="AG1255" s="19"/>
    </row>
    <row r="1256" spans="33:33">
      <c r="AG1256" s="19"/>
    </row>
    <row r="1257" spans="33:33">
      <c r="AG1257" s="19"/>
    </row>
    <row r="1258" spans="33:33">
      <c r="AG1258" s="19"/>
    </row>
    <row r="1259" spans="33:33">
      <c r="AG1259" s="19"/>
    </row>
    <row r="1260" spans="33:33">
      <c r="AG1260" s="19"/>
    </row>
    <row r="1261" spans="33:33">
      <c r="AG1261" s="19"/>
    </row>
    <row r="1262" spans="33:33">
      <c r="AG1262" s="19"/>
    </row>
    <row r="1263" spans="33:33">
      <c r="AG1263" s="19"/>
    </row>
    <row r="1264" spans="33:33">
      <c r="AG1264" s="19"/>
    </row>
    <row r="1265" spans="33:33">
      <c r="AG1265" s="19"/>
    </row>
    <row r="1266" spans="33:33">
      <c r="AG1266" s="19"/>
    </row>
    <row r="1267" spans="33:33">
      <c r="AG1267" s="19"/>
    </row>
    <row r="1268" spans="33:33">
      <c r="AG1268" s="19"/>
    </row>
    <row r="1269" spans="33:33">
      <c r="AG1269" s="19"/>
    </row>
    <row r="1270" spans="33:33">
      <c r="AG1270" s="19"/>
    </row>
    <row r="1271" spans="33:33">
      <c r="AG1271" s="19"/>
    </row>
    <row r="1272" spans="33:33">
      <c r="AG1272" s="19"/>
    </row>
    <row r="1273" spans="33:33">
      <c r="AG1273" s="19"/>
    </row>
    <row r="1274" spans="33:33">
      <c r="AG1274" s="19"/>
    </row>
    <row r="1275" spans="33:33">
      <c r="AG1275" s="19"/>
    </row>
    <row r="1276" spans="33:33">
      <c r="AG1276" s="19"/>
    </row>
    <row r="1277" spans="33:33">
      <c r="AG1277" s="19"/>
    </row>
    <row r="1278" spans="33:33">
      <c r="AG1278" s="19"/>
    </row>
    <row r="1279" spans="33:33">
      <c r="AG1279" s="19"/>
    </row>
    <row r="1280" spans="33:33">
      <c r="AG1280" s="19"/>
    </row>
    <row r="1281" spans="33:33">
      <c r="AG1281" s="19"/>
    </row>
    <row r="1282" spans="33:33">
      <c r="AG1282" s="19"/>
    </row>
    <row r="1283" spans="33:33">
      <c r="AG1283" s="19"/>
    </row>
    <row r="1284" spans="33:33">
      <c r="AG1284" s="19"/>
    </row>
    <row r="1285" spans="33:33">
      <c r="AG1285" s="19"/>
    </row>
    <row r="1286" spans="33:33">
      <c r="AG1286" s="19"/>
    </row>
    <row r="1287" spans="33:33">
      <c r="AG1287" s="19"/>
    </row>
    <row r="1288" spans="33:33">
      <c r="AG1288" s="19"/>
    </row>
    <row r="1289" spans="33:33">
      <c r="AG1289" s="19"/>
    </row>
    <row r="1290" spans="33:33">
      <c r="AG1290" s="19"/>
    </row>
    <row r="1291" spans="33:33">
      <c r="AG1291" s="19"/>
    </row>
    <row r="1292" spans="33:33">
      <c r="AG1292" s="19"/>
    </row>
    <row r="1293" spans="33:33">
      <c r="AG1293" s="19"/>
    </row>
    <row r="1294" spans="33:33">
      <c r="AG1294" s="19"/>
    </row>
    <row r="1295" spans="33:33">
      <c r="AG1295" s="19"/>
    </row>
    <row r="1296" spans="33:33">
      <c r="AG1296" s="19"/>
    </row>
    <row r="1297" spans="33:33">
      <c r="AG1297" s="19"/>
    </row>
    <row r="1298" spans="33:33">
      <c r="AG1298" s="19"/>
    </row>
    <row r="1299" spans="33:33">
      <c r="AG1299" s="19"/>
    </row>
    <row r="1300" spans="33:33">
      <c r="AG1300" s="19"/>
    </row>
    <row r="1301" spans="33:33">
      <c r="AG1301" s="19"/>
    </row>
    <row r="1302" spans="33:33">
      <c r="AG1302" s="19"/>
    </row>
    <row r="1303" spans="33:33">
      <c r="AG1303" s="19"/>
    </row>
    <row r="1304" spans="33:33">
      <c r="AG1304" s="19"/>
    </row>
    <row r="1305" spans="33:33">
      <c r="AG1305" s="19"/>
    </row>
    <row r="1306" spans="33:33">
      <c r="AG1306" s="19"/>
    </row>
    <row r="1307" spans="33:33">
      <c r="AG1307" s="19"/>
    </row>
    <row r="1308" spans="33:33">
      <c r="AG1308" s="19"/>
    </row>
    <row r="1309" spans="33:33">
      <c r="AG1309" s="19"/>
    </row>
    <row r="1310" spans="33:33">
      <c r="AG1310" s="19"/>
    </row>
    <row r="1311" spans="33:33">
      <c r="AG1311" s="19"/>
    </row>
    <row r="1312" spans="33:33">
      <c r="AG1312" s="19"/>
    </row>
    <row r="1313" spans="33:33">
      <c r="AG1313" s="19"/>
    </row>
    <row r="1314" spans="33:33">
      <c r="AG1314" s="19"/>
    </row>
    <row r="1315" spans="33:33">
      <c r="AG1315" s="19"/>
    </row>
    <row r="1316" spans="33:33">
      <c r="AG1316" s="19"/>
    </row>
    <row r="1317" spans="33:33">
      <c r="AG1317" s="19"/>
    </row>
    <row r="1318" spans="33:33">
      <c r="AG1318" s="19"/>
    </row>
    <row r="1319" spans="33:33">
      <c r="AG1319" s="19"/>
    </row>
    <row r="1320" spans="33:33">
      <c r="AG1320" s="19"/>
    </row>
    <row r="1321" spans="33:33">
      <c r="AG1321" s="19"/>
    </row>
    <row r="1322" spans="33:33">
      <c r="AG1322" s="19"/>
    </row>
    <row r="1323" spans="33:33">
      <c r="AG1323" s="19"/>
    </row>
    <row r="1324" spans="33:33">
      <c r="AG1324" s="19"/>
    </row>
    <row r="1325" spans="33:33">
      <c r="AG1325" s="19"/>
    </row>
    <row r="1326" spans="33:33">
      <c r="AG1326" s="19"/>
    </row>
    <row r="1327" spans="33:33">
      <c r="AG1327" s="19"/>
    </row>
    <row r="1328" spans="33:33">
      <c r="AG1328" s="19"/>
    </row>
    <row r="1329" spans="33:33">
      <c r="AG1329" s="19"/>
    </row>
    <row r="1330" spans="33:33">
      <c r="AG1330" s="19"/>
    </row>
    <row r="1331" spans="33:33">
      <c r="AG1331" s="19"/>
    </row>
    <row r="1332" spans="33:33">
      <c r="AG1332" s="19"/>
    </row>
    <row r="1333" spans="33:33">
      <c r="AG1333" s="19"/>
    </row>
    <row r="1334" spans="33:33">
      <c r="AG1334" s="19"/>
    </row>
    <row r="1335" spans="33:33">
      <c r="AG1335" s="19"/>
    </row>
    <row r="1336" spans="33:33">
      <c r="AG1336" s="19"/>
    </row>
    <row r="1337" spans="33:33">
      <c r="AG1337" s="19"/>
    </row>
    <row r="1338" spans="33:33">
      <c r="AG1338" s="19"/>
    </row>
    <row r="1339" spans="33:33">
      <c r="AG1339" s="19"/>
    </row>
    <row r="1340" spans="33:33">
      <c r="AG1340" s="19"/>
    </row>
    <row r="1341" spans="33:33">
      <c r="AG1341" s="19"/>
    </row>
    <row r="1342" spans="33:33">
      <c r="AG1342" s="19"/>
    </row>
    <row r="1343" spans="33:33">
      <c r="AG1343" s="19"/>
    </row>
    <row r="1344" spans="33:33">
      <c r="AG1344" s="19"/>
    </row>
    <row r="1345" spans="33:33">
      <c r="AG1345" s="19"/>
    </row>
    <row r="1346" spans="33:33">
      <c r="AG1346" s="19"/>
    </row>
    <row r="1347" spans="33:33">
      <c r="AG1347" s="19"/>
    </row>
    <row r="1348" spans="33:33">
      <c r="AG1348" s="19"/>
    </row>
    <row r="1349" spans="33:33">
      <c r="AG1349" s="19"/>
    </row>
    <row r="1350" spans="33:33">
      <c r="AG1350" s="19"/>
    </row>
    <row r="1351" spans="33:33">
      <c r="AG1351" s="19"/>
    </row>
    <row r="1352" spans="33:33">
      <c r="AG1352" s="19"/>
    </row>
    <row r="1353" spans="33:33">
      <c r="AG1353" s="19"/>
    </row>
    <row r="1354" spans="33:33">
      <c r="AG1354" s="19"/>
    </row>
    <row r="1355" spans="33:33">
      <c r="AG1355" s="19"/>
    </row>
    <row r="1356" spans="33:33">
      <c r="AG1356" s="19"/>
    </row>
    <row r="1357" spans="33:33">
      <c r="AG1357" s="19"/>
    </row>
    <row r="1358" spans="33:33">
      <c r="AG1358" s="19"/>
    </row>
    <row r="1359" spans="33:33">
      <c r="AG1359" s="19"/>
    </row>
    <row r="1360" spans="33:33">
      <c r="AG1360" s="19"/>
    </row>
    <row r="1361" spans="33:33">
      <c r="AG1361" s="19"/>
    </row>
    <row r="1362" spans="33:33">
      <c r="AG1362" s="19"/>
    </row>
    <row r="1363" spans="33:33">
      <c r="AG1363" s="19"/>
    </row>
    <row r="1364" spans="33:33">
      <c r="AG1364" s="19"/>
    </row>
    <row r="1365" spans="33:33">
      <c r="AG1365" s="19"/>
    </row>
    <row r="1366" spans="33:33">
      <c r="AG1366" s="19"/>
    </row>
    <row r="1367" spans="33:33">
      <c r="AG1367" s="19"/>
    </row>
    <row r="1368" spans="33:33">
      <c r="AG1368" s="19"/>
    </row>
    <row r="1369" spans="33:33">
      <c r="AG1369" s="19"/>
    </row>
    <row r="1370" spans="33:33">
      <c r="AG1370" s="19"/>
    </row>
    <row r="1371" spans="33:33">
      <c r="AG1371" s="19"/>
    </row>
    <row r="1372" spans="33:33">
      <c r="AG1372" s="19"/>
    </row>
    <row r="1373" spans="33:33">
      <c r="AG1373" s="19"/>
    </row>
    <row r="1374" spans="33:33">
      <c r="AG1374" s="19"/>
    </row>
    <row r="1375" spans="33:33">
      <c r="AG1375" s="19"/>
    </row>
    <row r="1376" spans="33:33">
      <c r="AG1376" s="19"/>
    </row>
    <row r="1377" spans="33:33">
      <c r="AG1377" s="19"/>
    </row>
    <row r="1378" spans="33:33">
      <c r="AG1378" s="19"/>
    </row>
    <row r="1379" spans="33:33">
      <c r="AG1379" s="19"/>
    </row>
    <row r="1380" spans="33:33">
      <c r="AG1380" s="19"/>
    </row>
    <row r="1381" spans="33:33">
      <c r="AG1381" s="19"/>
    </row>
    <row r="1382" spans="33:33">
      <c r="AG1382" s="19"/>
    </row>
    <row r="1383" spans="33:33">
      <c r="AG1383" s="19"/>
    </row>
    <row r="1384" spans="33:33">
      <c r="AG1384" s="19"/>
    </row>
    <row r="1385" spans="33:33">
      <c r="AG1385" s="19"/>
    </row>
    <row r="1386" spans="33:33">
      <c r="AG1386" s="19"/>
    </row>
    <row r="1387" spans="33:33">
      <c r="AG1387" s="19"/>
    </row>
    <row r="1388" spans="33:33">
      <c r="AG1388" s="19"/>
    </row>
    <row r="1389" spans="33:33">
      <c r="AG1389" s="19"/>
    </row>
    <row r="1390" spans="33:33">
      <c r="AG1390" s="19"/>
    </row>
    <row r="1391" spans="33:33">
      <c r="AG1391" s="19"/>
    </row>
    <row r="1392" spans="33:33">
      <c r="AG1392" s="19"/>
    </row>
    <row r="1393" spans="33:33">
      <c r="AG1393" s="19"/>
    </row>
    <row r="1394" spans="33:33">
      <c r="AG1394" s="19"/>
    </row>
    <row r="1395" spans="33:33">
      <c r="AG1395" s="19"/>
    </row>
    <row r="1396" spans="33:33">
      <c r="AG1396" s="19"/>
    </row>
    <row r="1397" spans="33:33">
      <c r="AG1397" s="19"/>
    </row>
    <row r="1398" spans="33:33">
      <c r="AG1398" s="19"/>
    </row>
    <row r="1399" spans="33:33">
      <c r="AG1399" s="19"/>
    </row>
    <row r="1400" spans="33:33">
      <c r="AG1400" s="19"/>
    </row>
    <row r="1401" spans="33:33">
      <c r="AG1401" s="19"/>
    </row>
    <row r="1402" spans="33:33">
      <c r="AG1402" s="19"/>
    </row>
    <row r="1403" spans="33:33">
      <c r="AG1403" s="19"/>
    </row>
    <row r="1404" spans="33:33">
      <c r="AG1404" s="19"/>
    </row>
    <row r="1405" spans="33:33">
      <c r="AG1405" s="19"/>
    </row>
    <row r="1406" spans="33:33">
      <c r="AG1406" s="19"/>
    </row>
    <row r="1407" spans="33:33">
      <c r="AG1407" s="19"/>
    </row>
    <row r="1408" spans="33:33">
      <c r="AG1408" s="19"/>
    </row>
    <row r="1409" spans="33:33">
      <c r="AG1409" s="19"/>
    </row>
    <row r="1410" spans="33:33">
      <c r="AG1410" s="19"/>
    </row>
    <row r="1411" spans="33:33">
      <c r="AG1411" s="19"/>
    </row>
    <row r="1412" spans="33:33">
      <c r="AG1412" s="19"/>
    </row>
    <row r="1413" spans="33:33">
      <c r="AG1413" s="19"/>
    </row>
    <row r="1414" spans="33:33">
      <c r="AG1414" s="19"/>
    </row>
    <row r="1415" spans="33:33">
      <c r="AG1415" s="19"/>
    </row>
    <row r="1416" spans="33:33">
      <c r="AG1416" s="19"/>
    </row>
    <row r="1417" spans="33:33">
      <c r="AG1417" s="19"/>
    </row>
    <row r="1418" spans="33:33">
      <c r="AG1418" s="19"/>
    </row>
    <row r="1419" spans="33:33">
      <c r="AG1419" s="19"/>
    </row>
    <row r="1420" spans="33:33">
      <c r="AG1420" s="19"/>
    </row>
    <row r="1421" spans="33:33">
      <c r="AG1421" s="19"/>
    </row>
    <row r="1422" spans="33:33">
      <c r="AG1422" s="19"/>
    </row>
    <row r="1423" spans="33:33">
      <c r="AG1423" s="19"/>
    </row>
    <row r="1424" spans="33:33">
      <c r="AG1424" s="19"/>
    </row>
    <row r="1425" spans="33:33">
      <c r="AG1425" s="19"/>
    </row>
    <row r="1426" spans="33:33">
      <c r="AG1426" s="19"/>
    </row>
    <row r="1427" spans="33:33">
      <c r="AG1427" s="19"/>
    </row>
    <row r="1428" spans="33:33">
      <c r="AG1428" s="19"/>
    </row>
    <row r="1429" spans="33:33">
      <c r="AG1429" s="19"/>
    </row>
    <row r="1430" spans="33:33">
      <c r="AG1430" s="19"/>
    </row>
    <row r="1431" spans="33:33">
      <c r="AG1431" s="19"/>
    </row>
    <row r="1432" spans="33:33">
      <c r="AG1432" s="19"/>
    </row>
    <row r="1433" spans="33:33">
      <c r="AG1433" s="19"/>
    </row>
    <row r="1434" spans="33:33">
      <c r="AG1434" s="19"/>
    </row>
    <row r="1435" spans="33:33">
      <c r="AG1435" s="19"/>
    </row>
    <row r="1436" spans="33:33">
      <c r="AG1436" s="19"/>
    </row>
    <row r="1437" spans="33:33">
      <c r="AG1437" s="19"/>
    </row>
    <row r="1438" spans="33:33">
      <c r="AG1438" s="19"/>
    </row>
    <row r="1439" spans="33:33">
      <c r="AG1439" s="19"/>
    </row>
    <row r="1440" spans="33:33">
      <c r="AG1440" s="19"/>
    </row>
    <row r="1441" spans="33:33">
      <c r="AG1441" s="19"/>
    </row>
    <row r="1442" spans="33:33">
      <c r="AG1442" s="19"/>
    </row>
    <row r="1443" spans="33:33">
      <c r="AG1443" s="19"/>
    </row>
    <row r="1444" spans="33:33">
      <c r="AG1444" s="19"/>
    </row>
    <row r="1445" spans="33:33">
      <c r="AG1445" s="19"/>
    </row>
    <row r="1446" spans="33:33">
      <c r="AG1446" s="19"/>
    </row>
    <row r="1447" spans="33:33">
      <c r="AG1447" s="19"/>
    </row>
    <row r="1448" spans="33:33">
      <c r="AG1448" s="19"/>
    </row>
    <row r="1449" spans="33:33">
      <c r="AG1449" s="19"/>
    </row>
    <row r="1450" spans="33:33">
      <c r="AG1450" s="19"/>
    </row>
    <row r="1451" spans="33:33">
      <c r="AG1451" s="19"/>
    </row>
    <row r="1452" spans="33:33">
      <c r="AG1452" s="19"/>
    </row>
    <row r="1453" spans="33:33">
      <c r="AG1453" s="19"/>
    </row>
    <row r="1454" spans="33:33">
      <c r="AG1454" s="19"/>
    </row>
    <row r="1455" spans="33:33">
      <c r="AG1455" s="19"/>
    </row>
    <row r="1456" spans="33:33">
      <c r="AG1456" s="19"/>
    </row>
    <row r="1457" spans="33:33">
      <c r="AG1457" s="19"/>
    </row>
    <row r="1458" spans="33:33">
      <c r="AG1458" s="19"/>
    </row>
    <row r="1459" spans="33:33">
      <c r="AG1459" s="19"/>
    </row>
    <row r="1460" spans="33:33">
      <c r="AG1460" s="19"/>
    </row>
    <row r="1461" spans="33:33">
      <c r="AG1461" s="19"/>
    </row>
    <row r="1462" spans="33:33">
      <c r="AG1462" s="19"/>
    </row>
    <row r="1463" spans="33:33">
      <c r="AG1463" s="19"/>
    </row>
    <row r="1464" spans="33:33">
      <c r="AG1464" s="19"/>
    </row>
    <row r="1465" spans="33:33">
      <c r="AG1465" s="19"/>
    </row>
    <row r="1466" spans="33:33">
      <c r="AG1466" s="19"/>
    </row>
    <row r="1467" spans="33:33">
      <c r="AG1467" s="19"/>
    </row>
    <row r="1468" spans="33:33">
      <c r="AG1468" s="19"/>
    </row>
    <row r="1469" spans="33:33">
      <c r="AG1469" s="19"/>
    </row>
    <row r="1470" spans="33:33">
      <c r="AG1470" s="19"/>
    </row>
    <row r="1471" spans="33:33">
      <c r="AG1471" s="19"/>
    </row>
    <row r="1472" spans="33:33">
      <c r="AG1472" s="19"/>
    </row>
    <row r="1473" spans="33:33">
      <c r="AG1473" s="19"/>
    </row>
    <row r="1474" spans="33:33">
      <c r="AG1474" s="19"/>
    </row>
    <row r="1475" spans="33:33">
      <c r="AG1475" s="19"/>
    </row>
    <row r="1476" spans="33:33">
      <c r="AG1476" s="19"/>
    </row>
    <row r="1477" spans="33:33">
      <c r="AG1477" s="19"/>
    </row>
    <row r="1478" spans="33:33">
      <c r="AG1478" s="19"/>
    </row>
    <row r="1479" spans="33:33">
      <c r="AG1479" s="19"/>
    </row>
    <row r="1480" spans="33:33">
      <c r="AG1480" s="19"/>
    </row>
    <row r="1481" spans="33:33">
      <c r="AG1481" s="19"/>
    </row>
    <row r="1482" spans="33:33">
      <c r="AG1482" s="19"/>
    </row>
    <row r="1483" spans="33:33">
      <c r="AG1483" s="19"/>
    </row>
    <row r="1484" spans="33:33">
      <c r="AG1484" s="19"/>
    </row>
    <row r="1485" spans="33:33">
      <c r="AG1485" s="19"/>
    </row>
    <row r="1486" spans="33:33">
      <c r="AG1486" s="19"/>
    </row>
    <row r="1487" spans="33:33">
      <c r="AG1487" s="19"/>
    </row>
    <row r="1488" spans="33:33">
      <c r="AG1488" s="19"/>
    </row>
    <row r="1489" spans="33:33">
      <c r="AG1489" s="19"/>
    </row>
    <row r="1490" spans="33:33">
      <c r="AG1490" s="19"/>
    </row>
    <row r="1491" spans="33:33">
      <c r="AG1491" s="19"/>
    </row>
    <row r="1492" spans="33:33">
      <c r="AG1492" s="19"/>
    </row>
    <row r="1493" spans="33:33">
      <c r="AG1493" s="19"/>
    </row>
    <row r="1494" spans="33:33">
      <c r="AG1494" s="19"/>
    </row>
    <row r="1495" spans="33:33">
      <c r="AG1495" s="19"/>
    </row>
    <row r="1496" spans="33:33">
      <c r="AG1496" s="19"/>
    </row>
    <row r="1497" spans="33:33">
      <c r="AG1497" s="19"/>
    </row>
    <row r="1498" spans="33:33">
      <c r="AG1498" s="19"/>
    </row>
    <row r="1499" spans="33:33">
      <c r="AG1499" s="19"/>
    </row>
    <row r="1500" spans="33:33">
      <c r="AG1500" s="19"/>
    </row>
    <row r="1501" spans="33:33">
      <c r="AG1501" s="19"/>
    </row>
    <row r="1502" spans="33:33">
      <c r="AG1502" s="19"/>
    </row>
    <row r="1503" spans="33:33">
      <c r="AG1503" s="19"/>
    </row>
    <row r="1504" spans="33:33">
      <c r="AG1504" s="19"/>
    </row>
    <row r="1505" spans="33:33">
      <c r="AG1505" s="19"/>
    </row>
    <row r="1506" spans="33:33">
      <c r="AG1506" s="19"/>
    </row>
    <row r="1507" spans="33:33">
      <c r="AG1507" s="19"/>
    </row>
    <row r="1508" spans="33:33">
      <c r="AG1508" s="19"/>
    </row>
    <row r="1509" spans="33:33">
      <c r="AG1509" s="19"/>
    </row>
    <row r="1510" spans="33:33">
      <c r="AG1510" s="19"/>
    </row>
    <row r="1511" spans="33:33">
      <c r="AG1511" s="19"/>
    </row>
    <row r="1512" spans="33:33">
      <c r="AG1512" s="19"/>
    </row>
    <row r="1513" spans="33:33">
      <c r="AG1513" s="19"/>
    </row>
    <row r="1514" spans="33:33">
      <c r="AG1514" s="19"/>
    </row>
    <row r="1515" spans="33:33">
      <c r="AG1515" s="19"/>
    </row>
    <row r="1516" spans="33:33">
      <c r="AG1516" s="19"/>
    </row>
    <row r="1517" spans="33:33">
      <c r="AG1517" s="19"/>
    </row>
    <row r="1518" spans="33:33">
      <c r="AG1518" s="19"/>
    </row>
    <row r="1519" spans="33:33">
      <c r="AG1519" s="19"/>
    </row>
    <row r="1520" spans="33:33">
      <c r="AG1520" s="19"/>
    </row>
    <row r="1521" spans="33:33">
      <c r="AG1521" s="19"/>
    </row>
    <row r="1522" spans="33:33">
      <c r="AG1522" s="19"/>
    </row>
    <row r="1523" spans="33:33">
      <c r="AG1523" s="19"/>
    </row>
    <row r="1524" spans="33:33">
      <c r="AG1524" s="19"/>
    </row>
    <row r="1525" spans="33:33">
      <c r="AG1525" s="19"/>
    </row>
    <row r="1526" spans="33:33">
      <c r="AG1526" s="19"/>
    </row>
    <row r="1527" spans="33:33">
      <c r="AG1527" s="19"/>
    </row>
    <row r="1528" spans="33:33">
      <c r="AG1528" s="19"/>
    </row>
    <row r="1529" spans="33:33">
      <c r="AG1529" s="19"/>
    </row>
    <row r="1530" spans="33:33">
      <c r="AG1530" s="19"/>
    </row>
    <row r="1531" spans="33:33">
      <c r="AG1531" s="19"/>
    </row>
    <row r="1532" spans="33:33">
      <c r="AG1532" s="19"/>
    </row>
    <row r="1533" spans="33:33">
      <c r="AG1533" s="19"/>
    </row>
    <row r="1534" spans="33:33">
      <c r="AG1534" s="19"/>
    </row>
    <row r="1535" spans="33:33">
      <c r="AG1535" s="19"/>
    </row>
    <row r="1536" spans="33:33">
      <c r="AG1536" s="19"/>
    </row>
    <row r="1537" spans="33:33">
      <c r="AG1537" s="19"/>
    </row>
    <row r="1538" spans="33:33">
      <c r="AG1538" s="19"/>
    </row>
    <row r="1539" spans="33:33">
      <c r="AG1539" s="19"/>
    </row>
    <row r="1540" spans="33:33">
      <c r="AG1540" s="19"/>
    </row>
    <row r="1541" spans="33:33">
      <c r="AG1541" s="19"/>
    </row>
    <row r="1542" spans="33:33">
      <c r="AG1542" s="19"/>
    </row>
    <row r="1543" spans="33:33">
      <c r="AG1543" s="19"/>
    </row>
    <row r="1544" spans="33:33">
      <c r="AG1544" s="19"/>
    </row>
    <row r="1545" spans="33:33">
      <c r="AG1545" s="19"/>
    </row>
    <row r="1546" spans="33:33">
      <c r="AG1546" s="19"/>
    </row>
    <row r="1547" spans="33:33">
      <c r="AG1547" s="19"/>
    </row>
    <row r="1548" spans="33:33">
      <c r="AG1548" s="19"/>
    </row>
    <row r="1549" spans="33:33">
      <c r="AG1549" s="19"/>
    </row>
    <row r="1550" spans="33:33">
      <c r="AG1550" s="19"/>
    </row>
    <row r="1551" spans="33:33">
      <c r="AG1551" s="19"/>
    </row>
    <row r="1552" spans="33:33">
      <c r="AG1552" s="19"/>
    </row>
    <row r="1553" spans="33:33">
      <c r="AG1553" s="19"/>
    </row>
    <row r="1554" spans="33:33">
      <c r="AG1554" s="19"/>
    </row>
    <row r="1555" spans="33:33">
      <c r="AG1555" s="19"/>
    </row>
    <row r="1556" spans="33:33">
      <c r="AG1556" s="19"/>
    </row>
    <row r="1557" spans="33:33">
      <c r="AG1557" s="19"/>
    </row>
    <row r="1558" spans="33:33">
      <c r="AG1558" s="19"/>
    </row>
    <row r="1559" spans="33:33">
      <c r="AG1559" s="19"/>
    </row>
    <row r="1560" spans="33:33">
      <c r="AG1560" s="19"/>
    </row>
    <row r="1561" spans="33:33">
      <c r="AG1561" s="19"/>
    </row>
    <row r="1562" spans="33:33">
      <c r="AG1562" s="19"/>
    </row>
    <row r="1563" spans="33:33">
      <c r="AG1563" s="19"/>
    </row>
    <row r="1564" spans="33:33">
      <c r="AG1564" s="19"/>
    </row>
    <row r="1565" spans="33:33">
      <c r="AG1565" s="19"/>
    </row>
    <row r="1566" spans="33:33">
      <c r="AG1566" s="19"/>
    </row>
    <row r="1567" spans="33:33">
      <c r="AG1567" s="19"/>
    </row>
    <row r="1568" spans="33:33">
      <c r="AG1568" s="19"/>
    </row>
    <row r="1569" spans="33:33">
      <c r="AG1569" s="19"/>
    </row>
    <row r="1570" spans="33:33">
      <c r="AG1570" s="19"/>
    </row>
    <row r="1571" spans="33:33">
      <c r="AG1571" s="19"/>
    </row>
    <row r="1572" spans="33:33">
      <c r="AG1572" s="19"/>
    </row>
    <row r="1573" spans="33:33">
      <c r="AG1573" s="19"/>
    </row>
    <row r="1574" spans="33:33">
      <c r="AG1574" s="19"/>
    </row>
    <row r="1575" spans="33:33">
      <c r="AG1575" s="19"/>
    </row>
    <row r="1576" spans="33:33">
      <c r="AG1576" s="19"/>
    </row>
    <row r="1577" spans="33:33">
      <c r="AG1577" s="19"/>
    </row>
    <row r="1578" spans="33:33">
      <c r="AG1578" s="19"/>
    </row>
    <row r="1579" spans="33:33">
      <c r="AG1579" s="19"/>
    </row>
    <row r="1580" spans="33:33">
      <c r="AG1580" s="19"/>
    </row>
    <row r="1581" spans="33:33">
      <c r="AG1581" s="19"/>
    </row>
    <row r="1582" spans="33:33">
      <c r="AG1582" s="19"/>
    </row>
    <row r="1583" spans="33:33">
      <c r="AG1583" s="19"/>
    </row>
    <row r="1584" spans="33:33">
      <c r="AG1584" s="19"/>
    </row>
    <row r="1585" spans="33:33">
      <c r="AG1585" s="19"/>
    </row>
    <row r="1586" spans="33:33">
      <c r="AG1586" s="19"/>
    </row>
    <row r="1587" spans="33:33">
      <c r="AG1587" s="19"/>
    </row>
    <row r="1588" spans="33:33">
      <c r="AG1588" s="19"/>
    </row>
    <row r="1589" spans="33:33">
      <c r="AG1589" s="19"/>
    </row>
    <row r="1590" spans="33:33">
      <c r="AG1590" s="19"/>
    </row>
    <row r="1591" spans="33:33">
      <c r="AG1591" s="19"/>
    </row>
    <row r="1592" spans="33:33">
      <c r="AG1592" s="19"/>
    </row>
    <row r="1593" spans="33:33">
      <c r="AG1593" s="19"/>
    </row>
    <row r="1594" spans="33:33">
      <c r="AG1594" s="19"/>
    </row>
    <row r="1595" spans="33:33">
      <c r="AG1595" s="19"/>
    </row>
    <row r="1596" spans="33:33">
      <c r="AG1596" s="19"/>
    </row>
    <row r="1597" spans="33:33">
      <c r="AG1597" s="19"/>
    </row>
    <row r="1598" spans="33:33">
      <c r="AG1598" s="19"/>
    </row>
    <row r="1599" spans="33:33">
      <c r="AG1599" s="19"/>
    </row>
    <row r="1600" spans="33:33">
      <c r="AG1600" s="19"/>
    </row>
    <row r="1601" spans="33:33">
      <c r="AG1601" s="19"/>
    </row>
    <row r="1602" spans="33:33">
      <c r="AG1602" s="19"/>
    </row>
    <row r="1603" spans="33:33">
      <c r="AG1603" s="19"/>
    </row>
    <row r="1604" spans="33:33">
      <c r="AG1604" s="19"/>
    </row>
    <row r="1605" spans="33:33">
      <c r="AG1605" s="19"/>
    </row>
    <row r="1606" spans="33:33">
      <c r="AG1606" s="19"/>
    </row>
    <row r="1607" spans="33:33">
      <c r="AG1607" s="19"/>
    </row>
    <row r="1608" spans="33:33">
      <c r="AG1608" s="19"/>
    </row>
    <row r="1609" spans="33:33">
      <c r="AG1609" s="19"/>
    </row>
    <row r="1610" spans="33:33">
      <c r="AG1610" s="19"/>
    </row>
    <row r="1611" spans="33:33">
      <c r="AG1611" s="19"/>
    </row>
    <row r="1612" spans="33:33">
      <c r="AG1612" s="19"/>
    </row>
    <row r="1613" spans="33:33">
      <c r="AG1613" s="19"/>
    </row>
    <row r="1614" spans="33:33">
      <c r="AG1614" s="19"/>
    </row>
    <row r="1615" spans="33:33">
      <c r="AG1615" s="19"/>
    </row>
    <row r="1616" spans="33:33">
      <c r="AG1616" s="19"/>
    </row>
    <row r="1617" spans="33:33">
      <c r="AG1617" s="19"/>
    </row>
    <row r="1618" spans="33:33">
      <c r="AG1618" s="19"/>
    </row>
    <row r="1619" spans="33:33">
      <c r="AG1619" s="19"/>
    </row>
    <row r="1620" spans="33:33">
      <c r="AG1620" s="19"/>
    </row>
    <row r="1621" spans="33:33">
      <c r="AG1621" s="19"/>
    </row>
    <row r="1622" spans="33:33">
      <c r="AG1622" s="19"/>
    </row>
    <row r="1623" spans="33:33">
      <c r="AG1623" s="19"/>
    </row>
    <row r="1624" spans="33:33">
      <c r="AG1624" s="19"/>
    </row>
    <row r="1625" spans="33:33">
      <c r="AG1625" s="19"/>
    </row>
    <row r="1626" spans="33:33">
      <c r="AG1626" s="19"/>
    </row>
    <row r="1627" spans="33:33">
      <c r="AG1627" s="19"/>
    </row>
    <row r="1628" spans="33:33">
      <c r="AG1628" s="19"/>
    </row>
    <row r="1629" spans="33:33">
      <c r="AG1629" s="19"/>
    </row>
    <row r="1630" spans="33:33">
      <c r="AG1630" s="19"/>
    </row>
    <row r="1631" spans="33:33">
      <c r="AG1631" s="19"/>
    </row>
    <row r="1632" spans="33:33">
      <c r="AG1632" s="19"/>
    </row>
    <row r="1633" spans="33:33">
      <c r="AG1633" s="19"/>
    </row>
    <row r="1634" spans="33:33">
      <c r="AG1634" s="19"/>
    </row>
    <row r="1635" spans="33:33">
      <c r="AG1635" s="19"/>
    </row>
    <row r="1636" spans="33:33">
      <c r="AG1636" s="19"/>
    </row>
    <row r="1637" spans="33:33">
      <c r="AG1637" s="19"/>
    </row>
    <row r="1638" spans="33:33">
      <c r="AG1638" s="19"/>
    </row>
    <row r="1639" spans="33:33">
      <c r="AG1639" s="19"/>
    </row>
    <row r="1640" spans="33:33">
      <c r="AG1640" s="19"/>
    </row>
    <row r="1641" spans="33:33">
      <c r="AG1641" s="19"/>
    </row>
    <row r="1642" spans="33:33">
      <c r="AG1642" s="19"/>
    </row>
    <row r="1643" spans="33:33">
      <c r="AG1643" s="19"/>
    </row>
    <row r="1644" spans="33:33">
      <c r="AG1644" s="19"/>
    </row>
    <row r="1645" spans="33:33">
      <c r="AG1645" s="19"/>
    </row>
    <row r="1646" spans="33:33">
      <c r="AG1646" s="19"/>
    </row>
    <row r="1647" spans="33:33">
      <c r="AG1647" s="19"/>
    </row>
    <row r="1648" spans="33:33">
      <c r="AG1648" s="19"/>
    </row>
    <row r="1649" spans="33:33">
      <c r="AG1649" s="19"/>
    </row>
    <row r="1650" spans="33:33">
      <c r="AG1650" s="19"/>
    </row>
    <row r="1651" spans="33:33">
      <c r="AG1651" s="19"/>
    </row>
    <row r="1652" spans="33:33">
      <c r="AG1652" s="19"/>
    </row>
    <row r="1653" spans="33:33">
      <c r="AG1653" s="19"/>
    </row>
    <row r="1654" spans="33:33">
      <c r="AG1654" s="19"/>
    </row>
    <row r="1655" spans="33:33">
      <c r="AG1655" s="19"/>
    </row>
    <row r="1656" spans="33:33">
      <c r="AG1656" s="19"/>
    </row>
    <row r="1657" spans="33:33">
      <c r="AG1657" s="19"/>
    </row>
    <row r="1658" spans="33:33">
      <c r="AG1658" s="19"/>
    </row>
    <row r="1659" spans="33:33">
      <c r="AG1659" s="19"/>
    </row>
    <row r="1660" spans="33:33">
      <c r="AG1660" s="19"/>
    </row>
    <row r="1661" spans="33:33">
      <c r="AG1661" s="19"/>
    </row>
    <row r="1662" spans="33:33">
      <c r="AG1662" s="19"/>
    </row>
    <row r="1663" spans="33:33">
      <c r="AG1663" s="19"/>
    </row>
    <row r="1664" spans="33:33">
      <c r="AG1664" s="19"/>
    </row>
    <row r="1665" spans="33:33">
      <c r="AG1665" s="19"/>
    </row>
    <row r="1666" spans="33:33">
      <c r="AG1666" s="19"/>
    </row>
    <row r="1667" spans="33:33">
      <c r="AG1667" s="19"/>
    </row>
    <row r="1668" spans="33:33">
      <c r="AG1668" s="19"/>
    </row>
    <row r="1669" spans="33:33">
      <c r="AG1669" s="19"/>
    </row>
    <row r="1670" spans="33:33">
      <c r="AG1670" s="19"/>
    </row>
    <row r="1671" spans="33:33">
      <c r="AG1671" s="19"/>
    </row>
    <row r="1672" spans="33:33">
      <c r="AG1672" s="19"/>
    </row>
    <row r="1673" spans="33:33">
      <c r="AG1673" s="19"/>
    </row>
    <row r="1674" spans="33:33">
      <c r="AG1674" s="19"/>
    </row>
    <row r="1675" spans="33:33">
      <c r="AG1675" s="19"/>
    </row>
    <row r="1676" spans="33:33">
      <c r="AG1676" s="19"/>
    </row>
    <row r="1677" spans="33:33">
      <c r="AG1677" s="19"/>
    </row>
    <row r="1678" spans="33:33">
      <c r="AG1678" s="19"/>
    </row>
    <row r="1679" spans="33:33">
      <c r="AG1679" s="19"/>
    </row>
    <row r="1680" spans="33:33">
      <c r="AG1680" s="19"/>
    </row>
    <row r="1681" spans="33:33">
      <c r="AG1681" s="19"/>
    </row>
    <row r="1682" spans="33:33">
      <c r="AG1682" s="19"/>
    </row>
    <row r="1683" spans="33:33">
      <c r="AG1683" s="19"/>
    </row>
    <row r="1684" spans="33:33">
      <c r="AG1684" s="19"/>
    </row>
    <row r="1685" spans="33:33">
      <c r="AG1685" s="19"/>
    </row>
    <row r="1686" spans="33:33">
      <c r="AG1686" s="19"/>
    </row>
    <row r="1687" spans="33:33">
      <c r="AG1687" s="19"/>
    </row>
    <row r="1688" spans="33:33">
      <c r="AG1688" s="19"/>
    </row>
    <row r="1689" spans="33:33">
      <c r="AG1689" s="19"/>
    </row>
    <row r="1690" spans="33:33">
      <c r="AG1690" s="19"/>
    </row>
    <row r="1691" spans="33:33">
      <c r="AG1691" s="19"/>
    </row>
    <row r="1692" spans="33:33">
      <c r="AG1692" s="19"/>
    </row>
    <row r="1693" spans="33:33">
      <c r="AG1693" s="19"/>
    </row>
    <row r="1694" spans="33:33">
      <c r="AG1694" s="19"/>
    </row>
    <row r="1695" spans="33:33">
      <c r="AG1695" s="19"/>
    </row>
    <row r="1696" spans="33:33">
      <c r="AG1696" s="19"/>
    </row>
    <row r="1697" spans="33:33">
      <c r="AG1697" s="19"/>
    </row>
    <row r="1698" spans="33:33">
      <c r="AG1698" s="19"/>
    </row>
    <row r="1699" spans="33:33">
      <c r="AG1699" s="19"/>
    </row>
    <row r="1700" spans="33:33">
      <c r="AG1700" s="19"/>
    </row>
    <row r="1701" spans="33:33">
      <c r="AG1701" s="19"/>
    </row>
    <row r="1702" spans="33:33">
      <c r="AG1702" s="19"/>
    </row>
    <row r="1703" spans="33:33">
      <c r="AG1703" s="19"/>
    </row>
    <row r="1704" spans="33:33">
      <c r="AG1704" s="19"/>
    </row>
    <row r="1705" spans="33:33">
      <c r="AG1705" s="19"/>
    </row>
    <row r="1706" spans="33:33">
      <c r="AG1706" s="19"/>
    </row>
    <row r="1707" spans="33:33">
      <c r="AG1707" s="19"/>
    </row>
    <row r="1708" spans="33:33">
      <c r="AG1708" s="19"/>
    </row>
    <row r="1709" spans="33:33">
      <c r="AG1709" s="19"/>
    </row>
    <row r="1710" spans="33:33">
      <c r="AG1710" s="19"/>
    </row>
    <row r="1711" spans="33:33">
      <c r="AG1711" s="19"/>
    </row>
    <row r="1712" spans="33:33">
      <c r="AG1712" s="19"/>
    </row>
    <row r="1713" spans="33:33">
      <c r="AG1713" s="19"/>
    </row>
    <row r="1714" spans="33:33">
      <c r="AG1714" s="19"/>
    </row>
    <row r="1715" spans="33:33">
      <c r="AG1715" s="19"/>
    </row>
    <row r="1716" spans="33:33">
      <c r="AG1716" s="19"/>
    </row>
    <row r="1717" spans="33:33">
      <c r="AG1717" s="19"/>
    </row>
    <row r="1718" spans="33:33">
      <c r="AG1718" s="19"/>
    </row>
    <row r="1719" spans="33:33">
      <c r="AG1719" s="19"/>
    </row>
    <row r="1720" spans="33:33">
      <c r="AG1720" s="19"/>
    </row>
    <row r="1721" spans="33:33">
      <c r="AG1721" s="19"/>
    </row>
    <row r="1722" spans="33:33">
      <c r="AG1722" s="19"/>
    </row>
    <row r="1723" spans="33:33">
      <c r="AG1723" s="19"/>
    </row>
    <row r="1724" spans="33:33">
      <c r="AG1724" s="19"/>
    </row>
    <row r="1725" spans="33:33">
      <c r="AG1725" s="19"/>
    </row>
    <row r="1726" spans="33:33">
      <c r="AG1726" s="19"/>
    </row>
    <row r="1727" spans="33:33">
      <c r="AG1727" s="19"/>
    </row>
    <row r="1728" spans="33:33">
      <c r="AG1728" s="19"/>
    </row>
    <row r="1729" spans="33:33">
      <c r="AG1729" s="19"/>
    </row>
    <row r="1730" spans="33:33">
      <c r="AG1730" s="19"/>
    </row>
    <row r="1731" spans="33:33">
      <c r="AG1731" s="19"/>
    </row>
    <row r="1732" spans="33:33">
      <c r="AG1732" s="19"/>
    </row>
    <row r="1733" spans="33:33">
      <c r="AG1733" s="19"/>
    </row>
    <row r="1734" spans="33:33">
      <c r="AG1734" s="19"/>
    </row>
    <row r="1735" spans="33:33">
      <c r="AG1735" s="19"/>
    </row>
    <row r="1736" spans="33:33">
      <c r="AG1736" s="19"/>
    </row>
    <row r="1737" spans="33:33">
      <c r="AG1737" s="19"/>
    </row>
    <row r="1738" spans="33:33">
      <c r="AG1738" s="19"/>
    </row>
    <row r="1739" spans="33:33">
      <c r="AG1739" s="19"/>
    </row>
    <row r="1740" spans="33:33">
      <c r="AG1740" s="19"/>
    </row>
    <row r="1741" spans="33:33">
      <c r="AG1741" s="19"/>
    </row>
    <row r="1742" spans="33:33">
      <c r="AG1742" s="19"/>
    </row>
    <row r="1743" spans="33:33">
      <c r="AG1743" s="19"/>
    </row>
    <row r="1744" spans="33:33">
      <c r="AG1744" s="19"/>
    </row>
    <row r="1745" spans="33:33">
      <c r="AG1745" s="19"/>
    </row>
    <row r="1746" spans="33:33">
      <c r="AG1746" s="19"/>
    </row>
    <row r="1747" spans="33:33">
      <c r="AG1747" s="19"/>
    </row>
    <row r="1748" spans="33:33">
      <c r="AG1748" s="19"/>
    </row>
    <row r="1749" spans="33:33">
      <c r="AG1749" s="19"/>
    </row>
    <row r="1750" spans="33:33">
      <c r="AG1750" s="19"/>
    </row>
    <row r="1751" spans="33:33">
      <c r="AG1751" s="19"/>
    </row>
    <row r="1752" spans="33:33">
      <c r="AG1752" s="19"/>
    </row>
    <row r="1753" spans="33:33">
      <c r="AG1753" s="19"/>
    </row>
    <row r="1754" spans="33:33">
      <c r="AG1754" s="19"/>
    </row>
    <row r="1755" spans="33:33">
      <c r="AG1755" s="19"/>
    </row>
    <row r="1756" spans="33:33">
      <c r="AG1756" s="19"/>
    </row>
    <row r="1757" spans="33:33">
      <c r="AG1757" s="19"/>
    </row>
    <row r="1758" spans="33:33">
      <c r="AG1758" s="19"/>
    </row>
    <row r="1759" spans="33:33">
      <c r="AG1759" s="19"/>
    </row>
    <row r="1760" spans="33:33">
      <c r="AG1760" s="19"/>
    </row>
    <row r="1761" spans="33:33">
      <c r="AG1761" s="19"/>
    </row>
    <row r="1762" spans="33:33">
      <c r="AG1762" s="19"/>
    </row>
    <row r="1763" spans="33:33">
      <c r="AG1763" s="19"/>
    </row>
    <row r="1764" spans="33:33">
      <c r="AG1764" s="19"/>
    </row>
    <row r="1765" spans="33:33">
      <c r="AG1765" s="19"/>
    </row>
    <row r="1766" spans="33:33">
      <c r="AG1766" s="19"/>
    </row>
    <row r="1767" spans="33:33">
      <c r="AG1767" s="19"/>
    </row>
    <row r="1768" spans="33:33">
      <c r="AG1768" s="19"/>
    </row>
    <row r="1769" spans="33:33">
      <c r="AG1769" s="19"/>
    </row>
    <row r="1770" spans="33:33">
      <c r="AG1770" s="19"/>
    </row>
    <row r="1771" spans="33:33">
      <c r="AG1771" s="19"/>
    </row>
    <row r="1772" spans="33:33">
      <c r="AG1772" s="19"/>
    </row>
    <row r="1773" spans="33:33">
      <c r="AG1773" s="19"/>
    </row>
    <row r="1774" spans="33:33">
      <c r="AG1774" s="19"/>
    </row>
    <row r="1775" spans="33:33">
      <c r="AG1775" s="19"/>
    </row>
    <row r="1776" spans="33:33">
      <c r="AG1776" s="19"/>
    </row>
    <row r="1777" spans="33:33">
      <c r="AG1777" s="19"/>
    </row>
    <row r="1778" spans="33:33">
      <c r="AG1778" s="19"/>
    </row>
    <row r="1779" spans="33:33">
      <c r="AG1779" s="19"/>
    </row>
    <row r="1780" spans="33:33">
      <c r="AG1780" s="19"/>
    </row>
    <row r="1781" spans="33:33">
      <c r="AG1781" s="19"/>
    </row>
    <row r="1782" spans="33:33">
      <c r="AG1782" s="19"/>
    </row>
    <row r="1783" spans="33:33">
      <c r="AG1783" s="19"/>
    </row>
    <row r="1784" spans="33:33">
      <c r="AG1784" s="19"/>
    </row>
    <row r="1785" spans="33:33">
      <c r="AG1785" s="19"/>
    </row>
    <row r="1786" spans="33:33">
      <c r="AG1786" s="19"/>
    </row>
    <row r="1787" spans="33:33">
      <c r="AG1787" s="19"/>
    </row>
    <row r="1788" spans="33:33">
      <c r="AG1788" s="19"/>
    </row>
    <row r="1789" spans="33:33">
      <c r="AG1789" s="19"/>
    </row>
    <row r="1790" spans="33:33">
      <c r="AG1790" s="19"/>
    </row>
    <row r="1791" spans="33:33">
      <c r="AG1791" s="19"/>
    </row>
    <row r="1792" spans="33:33">
      <c r="AG1792" s="19"/>
    </row>
    <row r="1793" spans="33:33">
      <c r="AG1793" s="19"/>
    </row>
    <row r="1794" spans="33:33">
      <c r="AG1794" s="19"/>
    </row>
    <row r="1795" spans="33:33">
      <c r="AG1795" s="19"/>
    </row>
    <row r="1796" spans="33:33">
      <c r="AG1796" s="19"/>
    </row>
    <row r="1797" spans="33:33">
      <c r="AG1797" s="19"/>
    </row>
    <row r="1798" spans="33:33">
      <c r="AG1798" s="19"/>
    </row>
    <row r="1799" spans="33:33">
      <c r="AG1799" s="19"/>
    </row>
    <row r="1800" spans="33:33">
      <c r="AG1800" s="19"/>
    </row>
    <row r="1801" spans="33:33">
      <c r="AG1801" s="19"/>
    </row>
    <row r="1802" spans="33:33">
      <c r="AG1802" s="19"/>
    </row>
    <row r="1803" spans="33:33">
      <c r="AG1803" s="19"/>
    </row>
    <row r="1804" spans="33:33">
      <c r="AG1804" s="19"/>
    </row>
    <row r="1805" spans="33:33">
      <c r="AG1805" s="19"/>
    </row>
    <row r="1806" spans="33:33">
      <c r="AG1806" s="19"/>
    </row>
    <row r="1807" spans="33:33">
      <c r="AG1807" s="19"/>
    </row>
    <row r="1808" spans="33:33">
      <c r="AG1808" s="19"/>
    </row>
    <row r="1809" spans="33:33">
      <c r="AG1809" s="19"/>
    </row>
    <row r="1810" spans="33:33">
      <c r="AG1810" s="19"/>
    </row>
    <row r="1811" spans="33:33">
      <c r="AG1811" s="19"/>
    </row>
    <row r="1812" spans="33:33">
      <c r="AG1812" s="19"/>
    </row>
    <row r="1813" spans="33:33">
      <c r="AG1813" s="19"/>
    </row>
    <row r="1814" spans="33:33">
      <c r="AG1814" s="19"/>
    </row>
    <row r="1815" spans="33:33">
      <c r="AG1815" s="19"/>
    </row>
    <row r="1816" spans="33:33">
      <c r="AG1816" s="19"/>
    </row>
    <row r="1817" spans="33:33">
      <c r="AG1817" s="19"/>
    </row>
    <row r="1818" spans="33:33">
      <c r="AG1818" s="19"/>
    </row>
    <row r="1819" spans="33:33">
      <c r="AG1819" s="19"/>
    </row>
    <row r="1820" spans="33:33">
      <c r="AG1820" s="19"/>
    </row>
    <row r="1821" spans="33:33">
      <c r="AG1821" s="19"/>
    </row>
    <row r="1822" spans="33:33">
      <c r="AG1822" s="19"/>
    </row>
    <row r="1823" spans="33:33">
      <c r="AG1823" s="19"/>
    </row>
    <row r="1824" spans="33:33">
      <c r="AG1824" s="19"/>
    </row>
    <row r="1825" spans="33:33">
      <c r="AG1825" s="19"/>
    </row>
    <row r="1826" spans="33:33">
      <c r="AG1826" s="19"/>
    </row>
    <row r="1827" spans="33:33">
      <c r="AG1827" s="19"/>
    </row>
    <row r="1828" spans="33:33">
      <c r="AG1828" s="19"/>
    </row>
    <row r="1829" spans="33:33">
      <c r="AG1829" s="19"/>
    </row>
    <row r="1830" spans="33:33">
      <c r="AG1830" s="19"/>
    </row>
    <row r="1831" spans="33:33">
      <c r="AG1831" s="19"/>
    </row>
    <row r="1832" spans="33:33">
      <c r="AG1832" s="19"/>
    </row>
    <row r="1833" spans="33:33">
      <c r="AG1833" s="19"/>
    </row>
    <row r="1834" spans="33:33">
      <c r="AG1834" s="19"/>
    </row>
    <row r="1835" spans="33:33">
      <c r="AG1835" s="19"/>
    </row>
    <row r="1836" spans="33:33">
      <c r="AG1836" s="19"/>
    </row>
    <row r="1837" spans="33:33">
      <c r="AG1837" s="19"/>
    </row>
    <row r="1838" spans="33:33">
      <c r="AG1838" s="19"/>
    </row>
    <row r="1839" spans="33:33">
      <c r="AG1839" s="19"/>
    </row>
    <row r="1840" spans="33:33">
      <c r="AG1840" s="19"/>
    </row>
    <row r="1841" spans="33:33">
      <c r="AG1841" s="19"/>
    </row>
    <row r="1842" spans="33:33">
      <c r="AG1842" s="19"/>
    </row>
    <row r="1843" spans="33:33">
      <c r="AG1843" s="19"/>
    </row>
    <row r="1844" spans="33:33">
      <c r="AG1844" s="19"/>
    </row>
    <row r="1845" spans="33:33">
      <c r="AG1845" s="19"/>
    </row>
    <row r="1846" spans="33:33">
      <c r="AG1846" s="19"/>
    </row>
    <row r="1847" spans="33:33">
      <c r="AG1847" s="19"/>
    </row>
    <row r="1848" spans="33:33">
      <c r="AG1848" s="19"/>
    </row>
    <row r="1849" spans="33:33">
      <c r="AG1849" s="19"/>
    </row>
    <row r="1850" spans="33:33">
      <c r="AG1850" s="19"/>
    </row>
    <row r="1851" spans="33:33">
      <c r="AG1851" s="19"/>
    </row>
    <row r="1852" spans="33:33">
      <c r="AG1852" s="19"/>
    </row>
    <row r="1853" spans="33:33">
      <c r="AG1853" s="19"/>
    </row>
    <row r="1854" spans="33:33">
      <c r="AG1854" s="19"/>
    </row>
    <row r="1855" spans="33:33">
      <c r="AG1855" s="19"/>
    </row>
    <row r="1856" spans="33:33">
      <c r="AG1856" s="19"/>
    </row>
    <row r="1857" spans="33:33">
      <c r="AG1857" s="19"/>
    </row>
    <row r="1858" spans="33:33">
      <c r="AG1858" s="19"/>
    </row>
    <row r="1859" spans="33:33">
      <c r="AG1859" s="19"/>
    </row>
    <row r="1860" spans="33:33">
      <c r="AG1860" s="19"/>
    </row>
    <row r="1861" spans="33:33">
      <c r="AG1861" s="19"/>
    </row>
    <row r="1862" spans="33:33">
      <c r="AG1862" s="19"/>
    </row>
    <row r="1863" spans="33:33">
      <c r="AG1863" s="19"/>
    </row>
    <row r="1864" spans="33:33">
      <c r="AG1864" s="19"/>
    </row>
    <row r="1865" spans="33:33">
      <c r="AG1865" s="19"/>
    </row>
    <row r="1866" spans="33:33">
      <c r="AG1866" s="19"/>
    </row>
    <row r="1867" spans="33:33">
      <c r="AG1867" s="19"/>
    </row>
    <row r="1868" spans="33:33">
      <c r="AG1868" s="19"/>
    </row>
    <row r="1869" spans="33:33">
      <c r="AG1869" s="19"/>
    </row>
    <row r="1870" spans="33:33">
      <c r="AG1870" s="19"/>
    </row>
    <row r="1871" spans="33:33">
      <c r="AG1871" s="19"/>
    </row>
    <row r="1872" spans="33:33">
      <c r="AG1872" s="19"/>
    </row>
    <row r="1873" spans="33:33">
      <c r="AG1873" s="19"/>
    </row>
    <row r="1874" spans="33:33">
      <c r="AG1874" s="19"/>
    </row>
    <row r="1875" spans="33:33">
      <c r="AG1875" s="19"/>
    </row>
    <row r="1876" spans="33:33">
      <c r="AG1876" s="19"/>
    </row>
    <row r="1877" spans="33:33">
      <c r="AG1877" s="19"/>
    </row>
    <row r="1878" spans="33:33">
      <c r="AG1878" s="19"/>
    </row>
    <row r="1879" spans="33:33">
      <c r="AG1879" s="19"/>
    </row>
    <row r="1880" spans="33:33">
      <c r="AG1880" s="19"/>
    </row>
    <row r="1881" spans="33:33">
      <c r="AG1881" s="19"/>
    </row>
    <row r="1882" spans="33:33">
      <c r="AG1882" s="19"/>
    </row>
    <row r="1883" spans="33:33">
      <c r="AG1883" s="19"/>
    </row>
    <row r="1884" spans="33:33">
      <c r="AG1884" s="19"/>
    </row>
    <row r="1885" spans="33:33">
      <c r="AG1885" s="19"/>
    </row>
    <row r="1886" spans="33:33">
      <c r="AG1886" s="19"/>
    </row>
    <row r="1887" spans="33:33">
      <c r="AG1887" s="19"/>
    </row>
    <row r="1888" spans="33:33">
      <c r="AG1888" s="19"/>
    </row>
    <row r="1889" spans="33:33">
      <c r="AG1889" s="19"/>
    </row>
    <row r="1890" spans="33:33">
      <c r="AG1890" s="19"/>
    </row>
    <row r="1891" spans="33:33">
      <c r="AG1891" s="19"/>
    </row>
    <row r="1892" spans="33:33">
      <c r="AG1892" s="19"/>
    </row>
    <row r="1893" spans="33:33">
      <c r="AG1893" s="19"/>
    </row>
    <row r="1894" spans="33:33">
      <c r="AG1894" s="19"/>
    </row>
    <row r="1895" spans="33:33">
      <c r="AG1895" s="19"/>
    </row>
    <row r="1896" spans="33:33">
      <c r="AG1896" s="19"/>
    </row>
    <row r="1897" spans="33:33">
      <c r="AG1897" s="19"/>
    </row>
    <row r="1898" spans="33:33">
      <c r="AG1898" s="19"/>
    </row>
    <row r="1899" spans="33:33">
      <c r="AG1899" s="19"/>
    </row>
    <row r="1900" spans="33:33">
      <c r="AG1900" s="19"/>
    </row>
    <row r="1901" spans="33:33">
      <c r="AG1901" s="19"/>
    </row>
    <row r="1902" spans="33:33">
      <c r="AG1902" s="19"/>
    </row>
    <row r="1903" spans="33:33">
      <c r="AG1903" s="19"/>
    </row>
    <row r="1904" spans="33:33">
      <c r="AG1904" s="19"/>
    </row>
    <row r="1905" spans="33:33">
      <c r="AG1905" s="19"/>
    </row>
    <row r="1906" spans="33:33">
      <c r="AG1906" s="19"/>
    </row>
    <row r="1907" spans="33:33">
      <c r="AG1907" s="19"/>
    </row>
    <row r="1908" spans="33:33">
      <c r="AG1908" s="19"/>
    </row>
    <row r="1909" spans="33:33">
      <c r="AG1909" s="19"/>
    </row>
    <row r="1910" spans="33:33">
      <c r="AG1910" s="19"/>
    </row>
    <row r="1911" spans="33:33">
      <c r="AG1911" s="19"/>
    </row>
    <row r="1912" spans="33:33">
      <c r="AG1912" s="19"/>
    </row>
    <row r="1913" spans="33:33">
      <c r="AG1913" s="19"/>
    </row>
    <row r="1914" spans="33:33">
      <c r="AG1914" s="19"/>
    </row>
    <row r="1915" spans="33:33">
      <c r="AG1915" s="19"/>
    </row>
    <row r="1916" spans="33:33">
      <c r="AG1916" s="19"/>
    </row>
    <row r="1917" spans="33:33">
      <c r="AG1917" s="19"/>
    </row>
    <row r="1918" spans="33:33">
      <c r="AG1918" s="19"/>
    </row>
    <row r="1919" spans="33:33">
      <c r="AG1919" s="19"/>
    </row>
    <row r="1920" spans="33:33">
      <c r="AG1920" s="19"/>
    </row>
    <row r="1921" spans="33:33">
      <c r="AG1921" s="19"/>
    </row>
    <row r="1922" spans="33:33">
      <c r="AG1922" s="19"/>
    </row>
    <row r="1923" spans="33:33">
      <c r="AG1923" s="19"/>
    </row>
    <row r="1924" spans="33:33">
      <c r="AG1924" s="19"/>
    </row>
    <row r="1925" spans="33:33">
      <c r="AG1925" s="19"/>
    </row>
    <row r="1926" spans="33:33">
      <c r="AG1926" s="19"/>
    </row>
    <row r="1927" spans="33:33">
      <c r="AG1927" s="19"/>
    </row>
    <row r="1928" spans="33:33">
      <c r="AG1928" s="19"/>
    </row>
    <row r="1929" spans="33:33">
      <c r="AG1929" s="19"/>
    </row>
    <row r="1930" spans="33:33">
      <c r="AG1930" s="19"/>
    </row>
    <row r="1931" spans="33:33">
      <c r="AG1931" s="19"/>
    </row>
    <row r="1932" spans="33:33">
      <c r="AG1932" s="19"/>
    </row>
    <row r="1933" spans="33:33">
      <c r="AG1933" s="19"/>
    </row>
    <row r="1934" spans="33:33">
      <c r="AG1934" s="19"/>
    </row>
    <row r="1935" spans="33:33">
      <c r="AG1935" s="19"/>
    </row>
    <row r="1936" spans="33:33">
      <c r="AG1936" s="19"/>
    </row>
    <row r="1937" spans="33:33">
      <c r="AG1937" s="19"/>
    </row>
    <row r="1938" spans="33:33">
      <c r="AG1938" s="19"/>
    </row>
    <row r="1939" spans="33:33">
      <c r="AG1939" s="19"/>
    </row>
    <row r="1940" spans="33:33">
      <c r="AG1940" s="19"/>
    </row>
    <row r="1941" spans="33:33">
      <c r="AG1941" s="19"/>
    </row>
    <row r="1942" spans="33:33">
      <c r="AG1942" s="19"/>
    </row>
    <row r="1943" spans="33:33">
      <c r="AG1943" s="19"/>
    </row>
    <row r="1944" spans="33:33">
      <c r="AG1944" s="19"/>
    </row>
    <row r="1945" spans="33:33">
      <c r="AG1945" s="19"/>
    </row>
    <row r="1946" spans="33:33">
      <c r="AG1946" s="19"/>
    </row>
    <row r="1947" spans="33:33">
      <c r="AG1947" s="19"/>
    </row>
    <row r="1948" spans="33:33">
      <c r="AG1948" s="19"/>
    </row>
    <row r="1949" spans="33:33">
      <c r="AG1949" s="19"/>
    </row>
    <row r="1950" spans="33:33">
      <c r="AG1950" s="19"/>
    </row>
    <row r="1951" spans="33:33">
      <c r="AG1951" s="19"/>
    </row>
    <row r="1952" spans="33:33">
      <c r="AG1952" s="19"/>
    </row>
    <row r="1953" spans="33:33">
      <c r="AG1953" s="19"/>
    </row>
    <row r="1954" spans="33:33">
      <c r="AG1954" s="19"/>
    </row>
    <row r="1955" spans="33:33">
      <c r="AG1955" s="19"/>
    </row>
    <row r="1956" spans="33:33">
      <c r="AG1956" s="19"/>
    </row>
    <row r="1957" spans="33:33">
      <c r="AG1957" s="19"/>
    </row>
    <row r="1958" spans="33:33">
      <c r="AG1958" s="19"/>
    </row>
    <row r="1959" spans="33:33">
      <c r="AG1959" s="19"/>
    </row>
    <row r="1960" spans="33:33">
      <c r="AG1960" s="19"/>
    </row>
    <row r="1961" spans="33:33">
      <c r="AG1961" s="19"/>
    </row>
    <row r="1962" spans="33:33">
      <c r="AG1962" s="19"/>
    </row>
    <row r="1963" spans="33:33">
      <c r="AG1963" s="19"/>
    </row>
    <row r="1964" spans="33:33">
      <c r="AG1964" s="19"/>
    </row>
    <row r="1965" spans="33:33">
      <c r="AG1965" s="19"/>
    </row>
    <row r="1966" spans="33:33">
      <c r="AG1966" s="19"/>
    </row>
    <row r="1967" spans="33:33">
      <c r="AG1967" s="19"/>
    </row>
    <row r="1968" spans="33:33">
      <c r="AG1968" s="19"/>
    </row>
    <row r="1969" spans="33:33">
      <c r="AG1969" s="19"/>
    </row>
    <row r="1970" spans="33:33">
      <c r="AG1970" s="19"/>
    </row>
    <row r="1971" spans="33:33">
      <c r="AG1971" s="19"/>
    </row>
    <row r="1972" spans="33:33">
      <c r="AG1972" s="19"/>
    </row>
    <row r="1973" spans="33:33">
      <c r="AG1973" s="19"/>
    </row>
    <row r="1974" spans="33:33">
      <c r="AG1974" s="19"/>
    </row>
    <row r="1975" spans="33:33">
      <c r="AG1975" s="19"/>
    </row>
    <row r="1976" spans="33:33">
      <c r="AG1976" s="19"/>
    </row>
    <row r="1977" spans="33:33">
      <c r="AG1977" s="19"/>
    </row>
    <row r="1978" spans="33:33">
      <c r="AG1978" s="19"/>
    </row>
    <row r="1979" spans="33:33">
      <c r="AG1979" s="19"/>
    </row>
    <row r="1980" spans="33:33">
      <c r="AG1980" s="19"/>
    </row>
    <row r="1981" spans="33:33">
      <c r="AG1981" s="19"/>
    </row>
    <row r="1982" spans="33:33">
      <c r="AG1982" s="19"/>
    </row>
    <row r="1983" spans="33:33">
      <c r="AG1983" s="19"/>
    </row>
    <row r="1984" spans="33:33">
      <c r="AG1984" s="19"/>
    </row>
    <row r="1985" spans="33:33">
      <c r="AG1985" s="19"/>
    </row>
    <row r="1986" spans="33:33">
      <c r="AG1986" s="19"/>
    </row>
    <row r="1987" spans="33:33">
      <c r="AG1987" s="19"/>
    </row>
    <row r="1988" spans="33:33">
      <c r="AG1988" s="19"/>
    </row>
    <row r="1989" spans="33:33">
      <c r="AG1989" s="19"/>
    </row>
    <row r="1990" spans="33:33">
      <c r="AG1990" s="19"/>
    </row>
    <row r="1991" spans="33:33">
      <c r="AG1991" s="19"/>
    </row>
    <row r="1992" spans="33:33">
      <c r="AG1992" s="19"/>
    </row>
    <row r="1993" spans="33:33">
      <c r="AG1993" s="19"/>
    </row>
    <row r="1994" spans="33:33">
      <c r="AG1994" s="19"/>
    </row>
    <row r="1995" spans="33:33">
      <c r="AG1995" s="19"/>
    </row>
    <row r="1996" spans="33:33">
      <c r="AG1996" s="19"/>
    </row>
    <row r="1997" spans="33:33">
      <c r="AG1997" s="19"/>
    </row>
    <row r="1998" spans="33:33">
      <c r="AG1998" s="19"/>
    </row>
    <row r="1999" spans="33:33">
      <c r="AG1999" s="19"/>
    </row>
    <row r="2000" spans="33:33">
      <c r="AG2000" s="19"/>
    </row>
    <row r="2001" spans="33:33">
      <c r="AG2001" s="19"/>
    </row>
    <row r="2002" spans="33:33">
      <c r="AG2002" s="19"/>
    </row>
    <row r="2003" spans="33:33">
      <c r="AG2003" s="19"/>
    </row>
    <row r="2004" spans="33:33">
      <c r="AG2004" s="19"/>
    </row>
    <row r="2005" spans="33:33">
      <c r="AG2005" s="19"/>
    </row>
    <row r="2006" spans="33:33">
      <c r="AG2006" s="19"/>
    </row>
    <row r="2007" spans="33:33">
      <c r="AG2007" s="19"/>
    </row>
    <row r="2008" spans="33:33">
      <c r="AG2008" s="19"/>
    </row>
    <row r="2009" spans="33:33">
      <c r="AG2009" s="19"/>
    </row>
    <row r="2010" spans="33:33">
      <c r="AG2010" s="19"/>
    </row>
    <row r="2011" spans="33:33">
      <c r="AG2011" s="19"/>
    </row>
    <row r="2012" spans="33:33">
      <c r="AG2012" s="19"/>
    </row>
    <row r="2013" spans="33:33">
      <c r="AG2013" s="19"/>
    </row>
    <row r="2014" spans="33:33">
      <c r="AG2014" s="19"/>
    </row>
    <row r="2015" spans="33:33">
      <c r="AG2015" s="19"/>
    </row>
    <row r="2016" spans="33:33">
      <c r="AG2016" s="19"/>
    </row>
    <row r="2017" spans="33:33">
      <c r="AG2017" s="19"/>
    </row>
    <row r="2018" spans="33:33">
      <c r="AG2018" s="19"/>
    </row>
    <row r="2019" spans="33:33">
      <c r="AG2019" s="19"/>
    </row>
    <row r="2020" spans="33:33">
      <c r="AG2020" s="19"/>
    </row>
    <row r="2021" spans="33:33">
      <c r="AG2021" s="19"/>
    </row>
    <row r="2022" spans="33:33">
      <c r="AG2022" s="19"/>
    </row>
    <row r="2023" spans="33:33">
      <c r="AG2023" s="19"/>
    </row>
    <row r="2024" spans="33:33">
      <c r="AG2024" s="19"/>
    </row>
    <row r="2025" spans="33:33">
      <c r="AG2025" s="19"/>
    </row>
    <row r="2026" spans="33:33">
      <c r="AG2026" s="19"/>
    </row>
    <row r="2027" spans="33:33">
      <c r="AG2027" s="19"/>
    </row>
    <row r="2028" spans="33:33">
      <c r="AG2028" s="19"/>
    </row>
    <row r="2029" spans="33:33">
      <c r="AG2029" s="19"/>
    </row>
    <row r="2030" spans="33:33">
      <c r="AG2030" s="19"/>
    </row>
    <row r="2031" spans="33:33">
      <c r="AG2031" s="19"/>
    </row>
    <row r="2032" spans="33:33">
      <c r="AG2032" s="19"/>
    </row>
    <row r="2033" spans="33:33">
      <c r="AG2033" s="19"/>
    </row>
    <row r="2034" spans="33:33">
      <c r="AG2034" s="19"/>
    </row>
    <row r="2035" spans="33:33">
      <c r="AG2035" s="19"/>
    </row>
    <row r="2036" spans="33:33">
      <c r="AG2036" s="19"/>
    </row>
    <row r="2037" spans="33:33">
      <c r="AG2037" s="19"/>
    </row>
    <row r="2038" spans="33:33">
      <c r="AG2038" s="19"/>
    </row>
    <row r="2039" spans="33:33">
      <c r="AG2039" s="19"/>
    </row>
    <row r="2040" spans="33:33">
      <c r="AG2040" s="19"/>
    </row>
    <row r="2041" spans="33:33">
      <c r="AG2041" s="19"/>
    </row>
    <row r="2042" spans="33:33">
      <c r="AG2042" s="19"/>
    </row>
    <row r="2043" spans="33:33">
      <c r="AG2043" s="19"/>
    </row>
    <row r="2044" spans="33:33">
      <c r="AG2044" s="19"/>
    </row>
    <row r="2045" spans="33:33">
      <c r="AG2045" s="19"/>
    </row>
    <row r="2046" spans="33:33">
      <c r="AG2046" s="19"/>
    </row>
    <row r="2047" spans="33:33">
      <c r="AG2047" s="19"/>
    </row>
    <row r="2048" spans="33:33">
      <c r="AG2048" s="19"/>
    </row>
    <row r="2049" spans="33:33">
      <c r="AG2049" s="19"/>
    </row>
    <row r="2050" spans="33:33">
      <c r="AG2050" s="19"/>
    </row>
    <row r="2051" spans="33:33">
      <c r="AG2051" s="19"/>
    </row>
    <row r="2052" spans="33:33">
      <c r="AG2052" s="19"/>
    </row>
    <row r="2053" spans="33:33">
      <c r="AG2053" s="19"/>
    </row>
    <row r="2054" spans="33:33">
      <c r="AG2054" s="19"/>
    </row>
    <row r="2055" spans="33:33">
      <c r="AG2055" s="19"/>
    </row>
    <row r="2056" spans="33:33">
      <c r="AG2056" s="19"/>
    </row>
    <row r="2057" spans="33:33">
      <c r="AG2057" s="19"/>
    </row>
    <row r="2058" spans="33:33">
      <c r="AG2058" s="19"/>
    </row>
    <row r="2059" spans="33:33">
      <c r="AG2059" s="19"/>
    </row>
    <row r="2060" spans="33:33">
      <c r="AG2060" s="19"/>
    </row>
    <row r="2061" spans="33:33">
      <c r="AG2061" s="19"/>
    </row>
    <row r="2062" spans="33:33">
      <c r="AG2062" s="19"/>
    </row>
    <row r="2063" spans="33:33">
      <c r="AG2063" s="19"/>
    </row>
    <row r="2064" spans="33:33">
      <c r="AG2064" s="19"/>
    </row>
    <row r="2065" spans="33:33">
      <c r="AG2065" s="19"/>
    </row>
    <row r="2066" spans="33:33">
      <c r="AG2066" s="19"/>
    </row>
    <row r="2067" spans="33:33">
      <c r="AG2067" s="19"/>
    </row>
    <row r="2068" spans="33:33">
      <c r="AG2068" s="19"/>
    </row>
    <row r="2069" spans="33:33">
      <c r="AG2069" s="19"/>
    </row>
    <row r="2070" spans="33:33">
      <c r="AG2070" s="19"/>
    </row>
    <row r="2071" spans="33:33">
      <c r="AG2071" s="19"/>
    </row>
    <row r="2072" spans="33:33">
      <c r="AG2072" s="19"/>
    </row>
    <row r="2073" spans="33:33">
      <c r="AG2073" s="19"/>
    </row>
    <row r="2074" spans="33:33">
      <c r="AG2074" s="19"/>
    </row>
    <row r="2075" spans="33:33">
      <c r="AG2075" s="19"/>
    </row>
    <row r="2076" spans="33:33">
      <c r="AG2076" s="19"/>
    </row>
    <row r="2077" spans="33:33">
      <c r="AG2077" s="19"/>
    </row>
    <row r="2078" spans="33:33">
      <c r="AG2078" s="19"/>
    </row>
    <row r="2079" spans="33:33">
      <c r="AG2079" s="19"/>
    </row>
    <row r="2080" spans="33:33">
      <c r="AG2080" s="19"/>
    </row>
    <row r="2081" spans="33:33">
      <c r="AG2081" s="19"/>
    </row>
    <row r="2082" spans="33:33">
      <c r="AG2082" s="19"/>
    </row>
    <row r="2083" spans="33:33">
      <c r="AG2083" s="19"/>
    </row>
    <row r="2084" spans="33:33">
      <c r="AG2084" s="19"/>
    </row>
    <row r="2085" spans="33:33">
      <c r="AG2085" s="19"/>
    </row>
    <row r="2086" spans="33:33">
      <c r="AG2086" s="19"/>
    </row>
    <row r="2087" spans="33:33">
      <c r="AG2087" s="19"/>
    </row>
    <row r="2088" spans="33:33">
      <c r="AG2088" s="19"/>
    </row>
    <row r="2089" spans="33:33">
      <c r="AG2089" s="19"/>
    </row>
    <row r="2090" spans="33:33">
      <c r="AG2090" s="19"/>
    </row>
    <row r="2091" spans="33:33">
      <c r="AG2091" s="19"/>
    </row>
    <row r="2092" spans="33:33">
      <c r="AG2092" s="19"/>
    </row>
    <row r="2093" spans="33:33">
      <c r="AG2093" s="19"/>
    </row>
    <row r="2094" spans="33:33">
      <c r="AG2094" s="19"/>
    </row>
    <row r="2095" spans="33:33">
      <c r="AG2095" s="19"/>
    </row>
    <row r="2096" spans="33:33">
      <c r="AG2096" s="19"/>
    </row>
    <row r="2097" spans="33:33">
      <c r="AG2097" s="19"/>
    </row>
    <row r="2098" spans="33:33">
      <c r="AG2098" s="19"/>
    </row>
    <row r="2099" spans="33:33">
      <c r="AG2099" s="19"/>
    </row>
    <row r="2100" spans="33:33">
      <c r="AG2100" s="19"/>
    </row>
    <row r="2101" spans="33:33">
      <c r="AG2101" s="19"/>
    </row>
    <row r="2102" spans="33:33">
      <c r="AG2102" s="19"/>
    </row>
    <row r="2103" spans="33:33">
      <c r="AG2103" s="19"/>
    </row>
    <row r="2104" spans="33:33">
      <c r="AG2104" s="19"/>
    </row>
    <row r="2105" spans="33:33">
      <c r="AG2105" s="19"/>
    </row>
    <row r="2106" spans="33:33">
      <c r="AG2106" s="19"/>
    </row>
    <row r="2107" spans="33:33">
      <c r="AG2107" s="19"/>
    </row>
    <row r="2108" spans="33:33">
      <c r="AG2108" s="19"/>
    </row>
    <row r="2109" spans="33:33">
      <c r="AG2109" s="19"/>
    </row>
    <row r="2110" spans="33:33">
      <c r="AG2110" s="19"/>
    </row>
    <row r="2111" spans="33:33">
      <c r="AG2111" s="19"/>
    </row>
    <row r="2112" spans="33:33">
      <c r="AG2112" s="19"/>
    </row>
    <row r="2113" spans="33:33">
      <c r="AG2113" s="19"/>
    </row>
    <row r="2114" spans="33:33">
      <c r="AG2114" s="19"/>
    </row>
    <row r="2115" spans="33:33">
      <c r="AG2115" s="19"/>
    </row>
    <row r="2116" spans="33:33">
      <c r="AG2116" s="19"/>
    </row>
    <row r="2117" spans="33:33">
      <c r="AG2117" s="19"/>
    </row>
    <row r="2118" spans="33:33">
      <c r="AG2118" s="19"/>
    </row>
    <row r="2119" spans="33:33">
      <c r="AG2119" s="19"/>
    </row>
    <row r="2120" spans="33:33">
      <c r="AG2120" s="19"/>
    </row>
    <row r="2121" spans="33:33">
      <c r="AG2121" s="19"/>
    </row>
    <row r="2122" spans="33:33">
      <c r="AG2122" s="19"/>
    </row>
    <row r="2123" spans="33:33">
      <c r="AG2123" s="19"/>
    </row>
    <row r="2124" spans="33:33">
      <c r="AG2124" s="19"/>
    </row>
    <row r="2125" spans="33:33">
      <c r="AG2125" s="19"/>
    </row>
    <row r="2126" spans="33:33">
      <c r="AG2126" s="19"/>
    </row>
    <row r="2127" spans="33:33">
      <c r="AG2127" s="19"/>
    </row>
    <row r="2128" spans="33:33">
      <c r="AG2128" s="19"/>
    </row>
    <row r="2129" spans="33:33">
      <c r="AG2129" s="19"/>
    </row>
    <row r="2130" spans="33:33">
      <c r="AG2130" s="19"/>
    </row>
    <row r="2131" spans="33:33">
      <c r="AG2131" s="19"/>
    </row>
    <row r="2132" spans="33:33">
      <c r="AG2132" s="19"/>
    </row>
    <row r="2133" spans="33:33">
      <c r="AG2133" s="19"/>
    </row>
    <row r="2134" spans="33:33">
      <c r="AG2134" s="19"/>
    </row>
    <row r="2135" spans="33:33">
      <c r="AG2135" s="19"/>
    </row>
    <row r="2136" spans="33:33">
      <c r="AG2136" s="19"/>
    </row>
    <row r="2137" spans="33:33">
      <c r="AG2137" s="19"/>
    </row>
    <row r="2138" spans="33:33">
      <c r="AG2138" s="19"/>
    </row>
    <row r="2139" spans="33:33">
      <c r="AG2139" s="19"/>
    </row>
    <row r="2140" spans="33:33">
      <c r="AG2140" s="19"/>
    </row>
    <row r="2141" spans="33:33">
      <c r="AG2141" s="19"/>
    </row>
    <row r="2142" spans="33:33">
      <c r="AG2142" s="19"/>
    </row>
    <row r="2143" spans="33:33">
      <c r="AG2143" s="19"/>
    </row>
    <row r="2144" spans="33:33">
      <c r="AG2144" s="19"/>
    </row>
    <row r="2145" spans="33:33">
      <c r="AG2145" s="19"/>
    </row>
    <row r="2146" spans="33:33">
      <c r="AG2146" s="19"/>
    </row>
    <row r="2147" spans="33:33">
      <c r="AG2147" s="19"/>
    </row>
    <row r="2148" spans="33:33">
      <c r="AG2148" s="19"/>
    </row>
    <row r="2149" spans="33:33">
      <c r="AG2149" s="19"/>
    </row>
    <row r="2150" spans="33:33">
      <c r="AG2150" s="19"/>
    </row>
    <row r="2151" spans="33:33">
      <c r="AG2151" s="19"/>
    </row>
    <row r="2152" spans="33:33">
      <c r="AG2152" s="19"/>
    </row>
    <row r="2153" spans="33:33">
      <c r="AG2153" s="19"/>
    </row>
    <row r="2154" spans="33:33">
      <c r="AG2154" s="19"/>
    </row>
    <row r="2155" spans="33:33">
      <c r="AG2155" s="19"/>
    </row>
    <row r="2156" spans="33:33">
      <c r="AG2156" s="19"/>
    </row>
    <row r="2157" spans="33:33">
      <c r="AG2157" s="19"/>
    </row>
    <row r="2158" spans="33:33">
      <c r="AG2158" s="19"/>
    </row>
    <row r="2159" spans="33:33">
      <c r="AG2159" s="19"/>
    </row>
    <row r="2160" spans="33:33">
      <c r="AG2160" s="19"/>
    </row>
    <row r="2161" spans="33:33">
      <c r="AG2161" s="19"/>
    </row>
    <row r="2162" spans="33:33">
      <c r="AG2162" s="19"/>
    </row>
    <row r="2163" spans="33:33">
      <c r="AG2163" s="19"/>
    </row>
    <row r="2164" spans="33:33">
      <c r="AG2164" s="19"/>
    </row>
    <row r="2165" spans="33:33">
      <c r="AG2165" s="19"/>
    </row>
    <row r="2166" spans="33:33">
      <c r="AG2166" s="19"/>
    </row>
    <row r="2167" spans="33:33">
      <c r="AG2167" s="19"/>
    </row>
    <row r="2168" spans="33:33">
      <c r="AG2168" s="19"/>
    </row>
    <row r="2169" spans="33:33">
      <c r="AG2169" s="19"/>
    </row>
    <row r="2170" spans="33:33">
      <c r="AG2170" s="19"/>
    </row>
    <row r="2171" spans="33:33">
      <c r="AG2171" s="19"/>
    </row>
    <row r="2172" spans="33:33">
      <c r="AG2172" s="19"/>
    </row>
    <row r="2173" spans="33:33">
      <c r="AG2173" s="19"/>
    </row>
    <row r="2174" spans="33:33">
      <c r="AG2174" s="19"/>
    </row>
    <row r="2175" spans="33:33">
      <c r="AG2175" s="19"/>
    </row>
    <row r="2176" spans="33:33">
      <c r="AG2176" s="19"/>
    </row>
    <row r="2177" spans="33:33">
      <c r="AG2177" s="19"/>
    </row>
    <row r="2178" spans="33:33">
      <c r="AG2178" s="19"/>
    </row>
    <row r="2179" spans="33:33">
      <c r="AG2179" s="19"/>
    </row>
    <row r="2180" spans="33:33">
      <c r="AG2180" s="19"/>
    </row>
    <row r="2181" spans="33:33">
      <c r="AG2181" s="19"/>
    </row>
    <row r="2182" spans="33:33">
      <c r="AG2182" s="19"/>
    </row>
    <row r="2183" spans="33:33">
      <c r="AG2183" s="19"/>
    </row>
    <row r="2184" spans="33:33">
      <c r="AG2184" s="19"/>
    </row>
    <row r="2185" spans="33:33">
      <c r="AG2185" s="19"/>
    </row>
    <row r="2186" spans="33:33">
      <c r="AG2186" s="19"/>
    </row>
    <row r="2187" spans="33:33">
      <c r="AG2187" s="19"/>
    </row>
    <row r="2188" spans="33:33">
      <c r="AG2188" s="19"/>
    </row>
    <row r="2189" spans="33:33">
      <c r="AG2189" s="19"/>
    </row>
    <row r="2190" spans="33:33">
      <c r="AG2190" s="19"/>
    </row>
    <row r="2191" spans="33:33">
      <c r="AG2191" s="19"/>
    </row>
    <row r="2192" spans="33:33">
      <c r="AG2192" s="19"/>
    </row>
    <row r="2193" spans="33:33">
      <c r="AG2193" s="19"/>
    </row>
    <row r="2194" spans="33:33">
      <c r="AG2194" s="19"/>
    </row>
    <row r="2195" spans="33:33">
      <c r="AG2195" s="19"/>
    </row>
    <row r="2196" spans="33:33">
      <c r="AG2196" s="19"/>
    </row>
    <row r="2197" spans="33:33">
      <c r="AG2197" s="19"/>
    </row>
    <row r="2198" spans="33:33">
      <c r="AG2198" s="19"/>
    </row>
    <row r="2199" spans="33:33">
      <c r="AG2199" s="19"/>
    </row>
    <row r="2200" spans="33:33">
      <c r="AG2200" s="19"/>
    </row>
    <row r="2201" spans="33:33">
      <c r="AG2201" s="19"/>
    </row>
    <row r="2202" spans="33:33">
      <c r="AG2202" s="19"/>
    </row>
    <row r="2203" spans="33:33">
      <c r="AG2203" s="19"/>
    </row>
    <row r="2204" spans="33:33">
      <c r="AG2204" s="19"/>
    </row>
    <row r="2205" spans="33:33">
      <c r="AG2205" s="19"/>
    </row>
    <row r="2206" spans="33:33">
      <c r="AG2206" s="19"/>
    </row>
    <row r="2207" spans="33:33">
      <c r="AG2207" s="19"/>
    </row>
    <row r="2208" spans="33:33">
      <c r="AG2208" s="19"/>
    </row>
    <row r="2209" spans="33:33">
      <c r="AG2209" s="19"/>
    </row>
    <row r="2210" spans="33:33">
      <c r="AG2210" s="19"/>
    </row>
    <row r="2211" spans="33:33">
      <c r="AG2211" s="19"/>
    </row>
    <row r="2212" spans="33:33">
      <c r="AG2212" s="19"/>
    </row>
    <row r="2213" spans="33:33">
      <c r="AG2213" s="19"/>
    </row>
    <row r="2214" spans="33:33">
      <c r="AG2214" s="19"/>
    </row>
    <row r="2215" spans="33:33">
      <c r="AG2215" s="19"/>
    </row>
    <row r="2216" spans="33:33">
      <c r="AG2216" s="19"/>
    </row>
    <row r="2217" spans="33:33">
      <c r="AG2217" s="19"/>
    </row>
    <row r="2218" spans="33:33">
      <c r="AG2218" s="19"/>
    </row>
    <row r="2219" spans="33:33">
      <c r="AG2219" s="19"/>
    </row>
    <row r="2220" spans="33:33">
      <c r="AG2220" s="19"/>
    </row>
    <row r="2221" spans="33:33">
      <c r="AG2221" s="19"/>
    </row>
    <row r="2222" spans="33:33">
      <c r="AG2222" s="19"/>
    </row>
    <row r="2223" spans="33:33">
      <c r="AG2223" s="19"/>
    </row>
    <row r="2224" spans="33:33">
      <c r="AG2224" s="19"/>
    </row>
    <row r="2225" spans="33:33">
      <c r="AG2225" s="19"/>
    </row>
    <row r="2226" spans="33:33">
      <c r="AG2226" s="19"/>
    </row>
    <row r="2227" spans="33:33">
      <c r="AG2227" s="19"/>
    </row>
    <row r="2228" spans="33:33">
      <c r="AG2228" s="19"/>
    </row>
    <row r="2229" spans="33:33">
      <c r="AG2229" s="19"/>
    </row>
    <row r="2230" spans="33:33">
      <c r="AG2230" s="19"/>
    </row>
    <row r="2231" spans="33:33">
      <c r="AG2231" s="19"/>
    </row>
    <row r="2232" spans="33:33">
      <c r="AG2232" s="19"/>
    </row>
    <row r="2233" spans="33:33">
      <c r="AG2233" s="19"/>
    </row>
    <row r="2234" spans="33:33">
      <c r="AG2234" s="19"/>
    </row>
    <row r="2235" spans="33:33">
      <c r="AG2235" s="19"/>
    </row>
    <row r="2236" spans="33:33">
      <c r="AG2236" s="19"/>
    </row>
    <row r="2237" spans="33:33">
      <c r="AG2237" s="19"/>
    </row>
    <row r="2238" spans="33:33">
      <c r="AG2238" s="19"/>
    </row>
    <row r="2239" spans="33:33">
      <c r="AG2239" s="19"/>
    </row>
    <row r="2240" spans="33:33">
      <c r="AG2240" s="19"/>
    </row>
    <row r="2241" spans="33:33">
      <c r="AG2241" s="19"/>
    </row>
    <row r="2242" spans="33:33">
      <c r="AG2242" s="19"/>
    </row>
    <row r="2243" spans="33:33">
      <c r="AG2243" s="19"/>
    </row>
    <row r="2244" spans="33:33">
      <c r="AG2244" s="19"/>
    </row>
    <row r="2245" spans="33:33">
      <c r="AG2245" s="19"/>
    </row>
    <row r="2246" spans="33:33">
      <c r="AG2246" s="19"/>
    </row>
    <row r="2247" spans="33:33">
      <c r="AG2247" s="19"/>
    </row>
    <row r="2248" spans="33:33">
      <c r="AG2248" s="19"/>
    </row>
    <row r="2249" spans="33:33">
      <c r="AG2249" s="19"/>
    </row>
    <row r="2250" spans="33:33">
      <c r="AG2250" s="19"/>
    </row>
    <row r="2251" spans="33:33">
      <c r="AG2251" s="19"/>
    </row>
    <row r="2252" spans="33:33">
      <c r="AG2252" s="19"/>
    </row>
    <row r="2253" spans="33:33">
      <c r="AG2253" s="19"/>
    </row>
    <row r="2254" spans="33:33">
      <c r="AG2254" s="19"/>
    </row>
    <row r="2255" spans="33:33">
      <c r="AG2255" s="19"/>
    </row>
    <row r="2256" spans="33:33">
      <c r="AG2256" s="19"/>
    </row>
    <row r="2257" spans="33:33">
      <c r="AG2257" s="19"/>
    </row>
    <row r="2258" spans="33:33">
      <c r="AG2258" s="19"/>
    </row>
    <row r="2259" spans="33:33">
      <c r="AG2259" s="19"/>
    </row>
    <row r="2260" spans="33:33">
      <c r="AG2260" s="19"/>
    </row>
    <row r="2261" spans="33:33">
      <c r="AG2261" s="19"/>
    </row>
    <row r="2262" spans="33:33">
      <c r="AG2262" s="19"/>
    </row>
    <row r="2263" spans="33:33">
      <c r="AG2263" s="19"/>
    </row>
    <row r="2264" spans="33:33">
      <c r="AG2264" s="19"/>
    </row>
    <row r="2265" spans="33:33">
      <c r="AG2265" s="19"/>
    </row>
    <row r="2266" spans="33:33">
      <c r="AG2266" s="19"/>
    </row>
    <row r="2267" spans="33:33">
      <c r="AG2267" s="19"/>
    </row>
    <row r="2268" spans="33:33">
      <c r="AG2268" s="19"/>
    </row>
    <row r="2269" spans="33:33">
      <c r="AG2269" s="19"/>
    </row>
    <row r="2270" spans="33:33">
      <c r="AG2270" s="19"/>
    </row>
    <row r="2271" spans="33:33">
      <c r="AG2271" s="19"/>
    </row>
    <row r="2272" spans="33:33">
      <c r="AG2272" s="19"/>
    </row>
    <row r="2273" spans="33:33">
      <c r="AG2273" s="19"/>
    </row>
    <row r="2274" spans="33:33">
      <c r="AG2274" s="19"/>
    </row>
    <row r="2275" spans="33:33">
      <c r="AG2275" s="19"/>
    </row>
    <row r="2276" spans="33:33">
      <c r="AG2276" s="19"/>
    </row>
    <row r="2277" spans="33:33">
      <c r="AG2277" s="19"/>
    </row>
    <row r="2278" spans="33:33">
      <c r="AG2278" s="19"/>
    </row>
    <row r="2279" spans="33:33">
      <c r="AG2279" s="19"/>
    </row>
    <row r="2280" spans="33:33">
      <c r="AG2280" s="19"/>
    </row>
    <row r="2281" spans="33:33">
      <c r="AG2281" s="19"/>
    </row>
    <row r="2282" spans="33:33">
      <c r="AG2282" s="19"/>
    </row>
    <row r="2283" spans="33:33">
      <c r="AG2283" s="19"/>
    </row>
    <row r="2284" spans="33:33">
      <c r="AG2284" s="19"/>
    </row>
    <row r="2285" spans="33:33">
      <c r="AG2285" s="19"/>
    </row>
    <row r="2286" spans="33:33">
      <c r="AG2286" s="19"/>
    </row>
    <row r="2287" spans="33:33">
      <c r="AG2287" s="19"/>
    </row>
    <row r="2288" spans="33:33">
      <c r="AG2288" s="19"/>
    </row>
    <row r="2289" spans="33:33">
      <c r="AG2289" s="19"/>
    </row>
    <row r="2290" spans="33:33">
      <c r="AG2290" s="19"/>
    </row>
    <row r="2291" spans="33:33">
      <c r="AG2291" s="19"/>
    </row>
    <row r="2292" spans="33:33">
      <c r="AG2292" s="19"/>
    </row>
    <row r="2293" spans="33:33">
      <c r="AG2293" s="19"/>
    </row>
    <row r="2294" spans="33:33">
      <c r="AG2294" s="19"/>
    </row>
    <row r="2295" spans="33:33">
      <c r="AG2295" s="19"/>
    </row>
    <row r="2296" spans="33:33">
      <c r="AG2296" s="19"/>
    </row>
    <row r="2297" spans="33:33">
      <c r="AG2297" s="19"/>
    </row>
    <row r="2298" spans="33:33">
      <c r="AG2298" s="19"/>
    </row>
    <row r="2299" spans="33:33">
      <c r="AG2299" s="19"/>
    </row>
    <row r="2300" spans="33:33">
      <c r="AG2300" s="19"/>
    </row>
    <row r="2301" spans="33:33">
      <c r="AG2301" s="19"/>
    </row>
    <row r="2302" spans="33:33">
      <c r="AG2302" s="19"/>
    </row>
    <row r="2303" spans="33:33">
      <c r="AG2303" s="19"/>
    </row>
    <row r="2304" spans="33:33">
      <c r="AG2304" s="19"/>
    </row>
    <row r="2305" spans="33:33">
      <c r="AG2305" s="19"/>
    </row>
    <row r="2306" spans="33:33">
      <c r="AG2306" s="19"/>
    </row>
    <row r="2307" spans="33:33">
      <c r="AG2307" s="19"/>
    </row>
    <row r="2308" spans="33:33">
      <c r="AG2308" s="19"/>
    </row>
    <row r="2309" spans="33:33">
      <c r="AG2309" s="19"/>
    </row>
    <row r="2310" spans="33:33">
      <c r="AG2310" s="19"/>
    </row>
    <row r="2311" spans="33:33">
      <c r="AG2311" s="19"/>
    </row>
    <row r="2312" spans="33:33">
      <c r="AG2312" s="19"/>
    </row>
    <row r="2313" spans="33:33">
      <c r="AG2313" s="19"/>
    </row>
    <row r="2314" spans="33:33">
      <c r="AG2314" s="19"/>
    </row>
    <row r="2315" spans="33:33">
      <c r="AG2315" s="19"/>
    </row>
    <row r="2316" spans="33:33">
      <c r="AG2316" s="19"/>
    </row>
    <row r="2317" spans="33:33">
      <c r="AG2317" s="19"/>
    </row>
    <row r="2318" spans="33:33">
      <c r="AG2318" s="19"/>
    </row>
    <row r="2319" spans="33:33">
      <c r="AG2319" s="19"/>
    </row>
    <row r="2320" spans="33:33">
      <c r="AG2320" s="19"/>
    </row>
    <row r="2321" spans="33:33">
      <c r="AG2321" s="19"/>
    </row>
    <row r="2322" spans="33:33">
      <c r="AG2322" s="19"/>
    </row>
    <row r="2323" spans="33:33">
      <c r="AG2323" s="19"/>
    </row>
    <row r="2324" spans="33:33">
      <c r="AG2324" s="19"/>
    </row>
    <row r="2325" spans="33:33">
      <c r="AG2325" s="19"/>
    </row>
    <row r="2326" spans="33:33">
      <c r="AG2326" s="19"/>
    </row>
    <row r="2327" spans="33:33">
      <c r="AG2327" s="19"/>
    </row>
    <row r="2328" spans="33:33">
      <c r="AG2328" s="19"/>
    </row>
    <row r="2329" spans="33:33">
      <c r="AG2329" s="19"/>
    </row>
    <row r="2330" spans="33:33">
      <c r="AG2330" s="19"/>
    </row>
    <row r="2331" spans="33:33">
      <c r="AG2331" s="19"/>
    </row>
    <row r="2332" spans="33:33">
      <c r="AG2332" s="19"/>
    </row>
    <row r="2333" spans="33:33">
      <c r="AG2333" s="19"/>
    </row>
    <row r="2334" spans="33:33">
      <c r="AG2334" s="19"/>
    </row>
    <row r="2335" spans="33:33">
      <c r="AG2335" s="19"/>
    </row>
    <row r="2336" spans="33:33">
      <c r="AG2336" s="19"/>
    </row>
    <row r="2337" spans="33:33">
      <c r="AG2337" s="19"/>
    </row>
    <row r="2338" spans="33:33">
      <c r="AG2338" s="19"/>
    </row>
    <row r="2339" spans="33:33">
      <c r="AG2339" s="19"/>
    </row>
    <row r="2340" spans="33:33">
      <c r="AG2340" s="19"/>
    </row>
    <row r="2341" spans="33:33">
      <c r="AG2341" s="19"/>
    </row>
    <row r="2342" spans="33:33">
      <c r="AG2342" s="19"/>
    </row>
    <row r="2343" spans="33:33">
      <c r="AG2343" s="19"/>
    </row>
    <row r="2344" spans="33:33">
      <c r="AG2344" s="19"/>
    </row>
    <row r="2345" spans="33:33">
      <c r="AG2345" s="19"/>
    </row>
    <row r="2346" spans="33:33">
      <c r="AG2346" s="19"/>
    </row>
    <row r="2347" spans="33:33">
      <c r="AG2347" s="19"/>
    </row>
    <row r="2348" spans="33:33">
      <c r="AG2348" s="19"/>
    </row>
    <row r="2349" spans="33:33">
      <c r="AG2349" s="19"/>
    </row>
    <row r="2350" spans="33:33">
      <c r="AG2350" s="19"/>
    </row>
    <row r="2351" spans="33:33">
      <c r="AG2351" s="19"/>
    </row>
    <row r="2352" spans="33:33">
      <c r="AG2352" s="19"/>
    </row>
    <row r="2353" spans="33:33">
      <c r="AG2353" s="19"/>
    </row>
    <row r="2354" spans="33:33">
      <c r="AG2354" s="19"/>
    </row>
    <row r="2355" spans="33:33">
      <c r="AG2355" s="19"/>
    </row>
    <row r="2356" spans="33:33">
      <c r="AG2356" s="19"/>
    </row>
    <row r="2357" spans="33:33">
      <c r="AG2357" s="19"/>
    </row>
    <row r="2358" spans="33:33">
      <c r="AG2358" s="19"/>
    </row>
    <row r="2359" spans="33:33">
      <c r="AG2359" s="19"/>
    </row>
    <row r="2360" spans="33:33">
      <c r="AG2360" s="19"/>
    </row>
    <row r="2361" spans="33:33">
      <c r="AG2361" s="19"/>
    </row>
    <row r="2362" spans="33:33">
      <c r="AG2362" s="19"/>
    </row>
    <row r="2363" spans="33:33">
      <c r="AG2363" s="19"/>
    </row>
    <row r="2364" spans="33:33">
      <c r="AG2364" s="19"/>
    </row>
    <row r="2365" spans="33:33">
      <c r="AG2365" s="19"/>
    </row>
    <row r="2366" spans="33:33">
      <c r="AG2366" s="19"/>
    </row>
    <row r="2367" spans="33:33">
      <c r="AG2367" s="19"/>
    </row>
    <row r="2368" spans="33:33">
      <c r="AG2368" s="19"/>
    </row>
    <row r="2369" spans="33:33">
      <c r="AG2369" s="19"/>
    </row>
    <row r="2370" spans="33:33">
      <c r="AG2370" s="19"/>
    </row>
    <row r="2371" spans="33:33">
      <c r="AG2371" s="19"/>
    </row>
    <row r="2372" spans="33:33">
      <c r="AG2372" s="19"/>
    </row>
    <row r="2373" spans="33:33">
      <c r="AG2373" s="19"/>
    </row>
    <row r="2374" spans="33:33">
      <c r="AG2374" s="19"/>
    </row>
    <row r="2375" spans="33:33">
      <c r="AG2375" s="19"/>
    </row>
    <row r="2376" spans="33:33">
      <c r="AG2376" s="19"/>
    </row>
    <row r="2377" spans="33:33">
      <c r="AG2377" s="19"/>
    </row>
    <row r="2378" spans="33:33">
      <c r="AG2378" s="19"/>
    </row>
    <row r="2379" spans="33:33">
      <c r="AG2379" s="19"/>
    </row>
    <row r="2380" spans="33:33">
      <c r="AG2380" s="19"/>
    </row>
    <row r="2381" spans="33:33">
      <c r="AG2381" s="19"/>
    </row>
    <row r="2382" spans="33:33">
      <c r="AG2382" s="19"/>
    </row>
    <row r="2383" spans="33:33">
      <c r="AG2383" s="19"/>
    </row>
    <row r="2384" spans="33:33">
      <c r="AG2384" s="19"/>
    </row>
    <row r="2385" spans="33:33">
      <c r="AG2385" s="19"/>
    </row>
    <row r="2386" spans="33:33">
      <c r="AG2386" s="19"/>
    </row>
    <row r="2387" spans="33:33">
      <c r="AG2387" s="19"/>
    </row>
    <row r="2388" spans="33:33">
      <c r="AG2388" s="19"/>
    </row>
    <row r="2389" spans="33:33">
      <c r="AG2389" s="19"/>
    </row>
    <row r="2390" spans="33:33">
      <c r="AG2390" s="19"/>
    </row>
    <row r="2391" spans="33:33">
      <c r="AG2391" s="19"/>
    </row>
    <row r="2392" spans="33:33">
      <c r="AG2392" s="19"/>
    </row>
    <row r="2393" spans="33:33">
      <c r="AG2393" s="19"/>
    </row>
    <row r="2394" spans="33:33">
      <c r="AG2394" s="19"/>
    </row>
    <row r="2395" spans="33:33">
      <c r="AG2395" s="19"/>
    </row>
    <row r="2396" spans="33:33">
      <c r="AG2396" s="19"/>
    </row>
    <row r="2397" spans="33:33">
      <c r="AG2397" s="19"/>
    </row>
    <row r="2398" spans="33:33">
      <c r="AG2398" s="19"/>
    </row>
    <row r="2399" spans="33:33">
      <c r="AG2399" s="19"/>
    </row>
    <row r="2400" spans="33:33">
      <c r="AG2400" s="19"/>
    </row>
    <row r="2401" spans="33:33">
      <c r="AG2401" s="19"/>
    </row>
    <row r="2402" spans="33:33">
      <c r="AG2402" s="19"/>
    </row>
    <row r="2403" spans="33:33">
      <c r="AG2403" s="19"/>
    </row>
    <row r="2404" spans="33:33">
      <c r="AG2404" s="19"/>
    </row>
    <row r="2405" spans="33:33">
      <c r="AG2405" s="19"/>
    </row>
    <row r="2406" spans="33:33">
      <c r="AG2406" s="19"/>
    </row>
    <row r="2407" spans="33:33">
      <c r="AG2407" s="19"/>
    </row>
    <row r="2408" spans="33:33">
      <c r="AG2408" s="19"/>
    </row>
    <row r="2409" spans="33:33">
      <c r="AG2409" s="19"/>
    </row>
    <row r="2410" spans="33:33">
      <c r="AG2410" s="19"/>
    </row>
    <row r="2411" spans="33:33">
      <c r="AG2411" s="19"/>
    </row>
    <row r="2412" spans="33:33">
      <c r="AG2412" s="19"/>
    </row>
    <row r="2413" spans="33:33">
      <c r="AG2413" s="19"/>
    </row>
    <row r="2414" spans="33:33">
      <c r="AG2414" s="19"/>
    </row>
    <row r="2415" spans="33:33">
      <c r="AG2415" s="19"/>
    </row>
    <row r="2416" spans="33:33">
      <c r="AG2416" s="19"/>
    </row>
    <row r="2417" spans="33:33">
      <c r="AG2417" s="19"/>
    </row>
    <row r="2418" spans="33:33">
      <c r="AG2418" s="19"/>
    </row>
    <row r="2419" spans="33:33">
      <c r="AG2419" s="19"/>
    </row>
    <row r="2420" spans="33:33">
      <c r="AG2420" s="19"/>
    </row>
    <row r="2421" spans="33:33">
      <c r="AG2421" s="19"/>
    </row>
    <row r="2422" spans="33:33">
      <c r="AG2422" s="19"/>
    </row>
    <row r="2423" spans="33:33">
      <c r="AG2423" s="19"/>
    </row>
    <row r="2424" spans="33:33">
      <c r="AG2424" s="19"/>
    </row>
    <row r="2425" spans="33:33">
      <c r="AG2425" s="19"/>
    </row>
    <row r="2426" spans="33:33">
      <c r="AG2426" s="19"/>
    </row>
    <row r="2427" spans="33:33">
      <c r="AG2427" s="19"/>
    </row>
    <row r="2428" spans="33:33">
      <c r="AG2428" s="19"/>
    </row>
    <row r="2429" spans="33:33">
      <c r="AG2429" s="19"/>
    </row>
    <row r="2430" spans="33:33">
      <c r="AG2430" s="19"/>
    </row>
    <row r="2431" spans="33:33">
      <c r="AG2431" s="19"/>
    </row>
    <row r="2432" spans="33:33">
      <c r="AG2432" s="19"/>
    </row>
    <row r="2433" spans="33:33">
      <c r="AG2433" s="19"/>
    </row>
    <row r="2434" spans="33:33">
      <c r="AG2434" s="19"/>
    </row>
    <row r="2435" spans="33:33">
      <c r="AG2435" s="19"/>
    </row>
    <row r="2436" spans="33:33">
      <c r="AG2436" s="19"/>
    </row>
    <row r="2437" spans="33:33">
      <c r="AG2437" s="19"/>
    </row>
    <row r="2438" spans="33:33">
      <c r="AG2438" s="19"/>
    </row>
    <row r="2439" spans="33:33">
      <c r="AG2439" s="19"/>
    </row>
    <row r="2440" spans="33:33">
      <c r="AG2440" s="19"/>
    </row>
    <row r="2441" spans="33:33">
      <c r="AG2441" s="19"/>
    </row>
    <row r="2442" spans="33:33">
      <c r="AG2442" s="19"/>
    </row>
    <row r="2443" spans="33:33">
      <c r="AG2443" s="19"/>
    </row>
    <row r="2444" spans="33:33">
      <c r="AG2444" s="19"/>
    </row>
    <row r="2445" spans="33:33">
      <c r="AG2445" s="19"/>
    </row>
    <row r="2446" spans="33:33">
      <c r="AG2446" s="19"/>
    </row>
    <row r="2447" spans="33:33">
      <c r="AG2447" s="19"/>
    </row>
    <row r="2448" spans="33:33">
      <c r="AG2448" s="19"/>
    </row>
    <row r="2449" spans="33:33">
      <c r="AG2449" s="19"/>
    </row>
    <row r="2450" spans="33:33">
      <c r="AG2450" s="19"/>
    </row>
    <row r="2451" spans="33:33">
      <c r="AG2451" s="19"/>
    </row>
    <row r="2452" spans="33:33">
      <c r="AG2452" s="19"/>
    </row>
    <row r="2453" spans="33:33">
      <c r="AG2453" s="19"/>
    </row>
    <row r="2454" spans="33:33">
      <c r="AG2454" s="19"/>
    </row>
    <row r="2455" spans="33:33">
      <c r="AG2455" s="19"/>
    </row>
    <row r="2456" spans="33:33">
      <c r="AG2456" s="19"/>
    </row>
    <row r="2457" spans="33:33">
      <c r="AG2457" s="19"/>
    </row>
    <row r="2458" spans="33:33">
      <c r="AG2458" s="19"/>
    </row>
    <row r="2459" spans="33:33">
      <c r="AG2459" s="19"/>
    </row>
    <row r="2460" spans="33:33">
      <c r="AG2460" s="19"/>
    </row>
    <row r="2461" spans="33:33">
      <c r="AG2461" s="19"/>
    </row>
    <row r="2462" spans="33:33">
      <c r="AG2462" s="19"/>
    </row>
    <row r="2463" spans="33:33">
      <c r="AG2463" s="19"/>
    </row>
    <row r="2464" spans="33:33">
      <c r="AG2464" s="19"/>
    </row>
    <row r="2465" spans="33:33">
      <c r="AG2465" s="19"/>
    </row>
    <row r="2466" spans="33:33">
      <c r="AG2466" s="19"/>
    </row>
    <row r="2467" spans="33:33">
      <c r="AG2467" s="19"/>
    </row>
    <row r="2468" spans="33:33">
      <c r="AG2468" s="19"/>
    </row>
    <row r="2469" spans="33:33">
      <c r="AG2469" s="19"/>
    </row>
    <row r="2470" spans="33:33">
      <c r="AG2470" s="19"/>
    </row>
    <row r="2471" spans="33:33">
      <c r="AG2471" s="19"/>
    </row>
    <row r="2472" spans="33:33">
      <c r="AG2472" s="19"/>
    </row>
    <row r="2473" spans="33:33">
      <c r="AG2473" s="19"/>
    </row>
    <row r="2474" spans="33:33">
      <c r="AG2474" s="19"/>
    </row>
    <row r="2475" spans="33:33">
      <c r="AG2475" s="19"/>
    </row>
    <row r="2476" spans="33:33">
      <c r="AG2476" s="19"/>
    </row>
    <row r="2477" spans="33:33">
      <c r="AG2477" s="19"/>
    </row>
    <row r="2478" spans="33:33">
      <c r="AG2478" s="19"/>
    </row>
    <row r="2479" spans="33:33">
      <c r="AG2479" s="19"/>
    </row>
    <row r="2480" spans="33:33">
      <c r="AG2480" s="19"/>
    </row>
    <row r="2481" spans="33:33">
      <c r="AG2481" s="19"/>
    </row>
    <row r="2482" spans="33:33">
      <c r="AG2482" s="19"/>
    </row>
    <row r="2483" spans="33:33">
      <c r="AG2483" s="19"/>
    </row>
    <row r="2484" spans="33:33">
      <c r="AG2484" s="19"/>
    </row>
    <row r="2485" spans="33:33">
      <c r="AG2485" s="19"/>
    </row>
    <row r="2486" spans="33:33">
      <c r="AG2486" s="19"/>
    </row>
    <row r="2487" spans="33:33">
      <c r="AG2487" s="19"/>
    </row>
    <row r="2488" spans="33:33">
      <c r="AG2488" s="19"/>
    </row>
    <row r="2489" spans="33:33">
      <c r="AG2489" s="19"/>
    </row>
    <row r="2490" spans="33:33">
      <c r="AG2490" s="19"/>
    </row>
    <row r="2491" spans="33:33">
      <c r="AG2491" s="19"/>
    </row>
    <row r="2492" spans="33:33">
      <c r="AG2492" s="19"/>
    </row>
    <row r="2493" spans="33:33">
      <c r="AG2493" s="19"/>
    </row>
    <row r="2494" spans="33:33">
      <c r="AG2494" s="19"/>
    </row>
    <row r="2495" spans="33:33">
      <c r="AG2495" s="19"/>
    </row>
    <row r="2496" spans="33:33">
      <c r="AG2496" s="19"/>
    </row>
    <row r="2497" spans="33:33">
      <c r="AG2497" s="19"/>
    </row>
    <row r="2498" spans="33:33">
      <c r="AG2498" s="19"/>
    </row>
    <row r="2499" spans="33:33">
      <c r="AG2499" s="19"/>
    </row>
    <row r="2500" spans="33:33">
      <c r="AG2500" s="19"/>
    </row>
    <row r="2501" spans="33:33">
      <c r="AG2501" s="19"/>
    </row>
    <row r="2502" spans="33:33">
      <c r="AG2502" s="19"/>
    </row>
    <row r="2503" spans="33:33">
      <c r="AG2503" s="19"/>
    </row>
    <row r="2504" spans="33:33">
      <c r="AG2504" s="19"/>
    </row>
    <row r="2505" spans="33:33">
      <c r="AG2505" s="19"/>
    </row>
    <row r="2506" spans="33:33">
      <c r="AG2506" s="19"/>
    </row>
    <row r="2507" spans="33:33">
      <c r="AG2507" s="19"/>
    </row>
    <row r="2508" spans="33:33">
      <c r="AG2508" s="19"/>
    </row>
    <row r="2509" spans="33:33">
      <c r="AG2509" s="19"/>
    </row>
    <row r="2510" spans="33:33">
      <c r="AG2510" s="19"/>
    </row>
    <row r="2511" spans="33:33">
      <c r="AG2511" s="19"/>
    </row>
    <row r="2512" spans="33:33">
      <c r="AG2512" s="19"/>
    </row>
    <row r="2513" spans="33:33">
      <c r="AG2513" s="19"/>
    </row>
    <row r="2514" spans="33:33">
      <c r="AG2514" s="19"/>
    </row>
    <row r="2515" spans="33:33">
      <c r="AG2515" s="19"/>
    </row>
    <row r="2516" spans="33:33">
      <c r="AG2516" s="19"/>
    </row>
    <row r="2517" spans="33:33">
      <c r="AG2517" s="19"/>
    </row>
    <row r="2518" spans="33:33">
      <c r="AG2518" s="19"/>
    </row>
    <row r="2519" spans="33:33">
      <c r="AG2519" s="19"/>
    </row>
    <row r="2520" spans="33:33">
      <c r="AG2520" s="19"/>
    </row>
    <row r="2521" spans="33:33">
      <c r="AG2521" s="19"/>
    </row>
    <row r="2522" spans="33:33">
      <c r="AG2522" s="19"/>
    </row>
    <row r="2523" spans="33:33">
      <c r="AG2523" s="19"/>
    </row>
    <row r="2524" spans="33:33">
      <c r="AG2524" s="19"/>
    </row>
    <row r="2525" spans="33:33">
      <c r="AG2525" s="19"/>
    </row>
    <row r="2526" spans="33:33">
      <c r="AG2526" s="19"/>
    </row>
    <row r="2527" spans="33:33">
      <c r="AG2527" s="19"/>
    </row>
    <row r="2528" spans="33:33">
      <c r="AG2528" s="19"/>
    </row>
    <row r="2529" spans="33:33">
      <c r="AG2529" s="19"/>
    </row>
    <row r="2530" spans="33:33">
      <c r="AG2530" s="19"/>
    </row>
    <row r="2531" spans="33:33">
      <c r="AG2531" s="19"/>
    </row>
    <row r="2532" spans="33:33">
      <c r="AG2532" s="19"/>
    </row>
    <row r="2533" spans="33:33">
      <c r="AG2533" s="19"/>
    </row>
    <row r="2534" spans="33:33">
      <c r="AG2534" s="19"/>
    </row>
    <row r="2535" spans="33:33">
      <c r="AG2535" s="19"/>
    </row>
    <row r="2536" spans="33:33">
      <c r="AG2536" s="19"/>
    </row>
    <row r="2537" spans="33:33">
      <c r="AG2537" s="19"/>
    </row>
    <row r="2538" spans="33:33">
      <c r="AG2538" s="19"/>
    </row>
    <row r="2539" spans="33:33">
      <c r="AG2539" s="19"/>
    </row>
    <row r="2540" spans="33:33">
      <c r="AG2540" s="19"/>
    </row>
    <row r="2541" spans="33:33">
      <c r="AG2541" s="19"/>
    </row>
  </sheetData>
  <mergeCells count="1">
    <mergeCell ref="A1:T1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4D373-7F85-4936-817D-5E2AD7075ECE}">
  <dimension ref="A1:AE17"/>
  <sheetViews>
    <sheetView topLeftCell="I1" workbookViewId="0">
      <selection sqref="A1:T1"/>
    </sheetView>
  </sheetViews>
  <sheetFormatPr baseColWidth="10" defaultColWidth="9" defaultRowHeight="13"/>
  <cols>
    <col min="1" max="1" width="34" customWidth="1"/>
  </cols>
  <sheetData>
    <row r="1" spans="1:31" ht="16" thickBot="1">
      <c r="A1" s="20" t="str">
        <f ca="1">"Student Roll by Education Region as at 1 July 1996-"&amp;YEAR(TODAY())</f>
        <v>Student Roll by Education Region as at 1 July 1996-2025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3" spans="1:31" ht="15">
      <c r="A3" s="4" t="s">
        <v>53</v>
      </c>
      <c r="B3" s="6">
        <v>1996</v>
      </c>
      <c r="C3" s="6">
        <v>1997</v>
      </c>
      <c r="D3" s="6">
        <v>1998</v>
      </c>
      <c r="E3" s="6">
        <v>1999</v>
      </c>
      <c r="F3" s="6">
        <v>2000</v>
      </c>
      <c r="G3" s="6">
        <v>2001</v>
      </c>
      <c r="H3" s="6">
        <v>2002</v>
      </c>
      <c r="I3" s="6">
        <v>2003</v>
      </c>
      <c r="J3" s="6">
        <v>2004</v>
      </c>
      <c r="K3" s="6">
        <v>2005</v>
      </c>
      <c r="L3" s="6">
        <v>2006</v>
      </c>
      <c r="M3" s="6">
        <v>2007</v>
      </c>
      <c r="N3" s="6">
        <v>2008</v>
      </c>
      <c r="O3" s="6">
        <v>2009</v>
      </c>
      <c r="P3" s="6">
        <v>2010</v>
      </c>
      <c r="Q3" s="6">
        <v>2011</v>
      </c>
      <c r="R3" s="6">
        <v>2012</v>
      </c>
      <c r="S3" s="6">
        <v>2013</v>
      </c>
      <c r="T3" s="6">
        <v>2014</v>
      </c>
      <c r="U3" s="6">
        <v>2015</v>
      </c>
      <c r="V3" s="6">
        <v>2016</v>
      </c>
      <c r="W3" s="6">
        <v>2017</v>
      </c>
      <c r="X3" s="6">
        <v>2018</v>
      </c>
      <c r="Y3" s="6">
        <v>2019</v>
      </c>
      <c r="Z3" s="6">
        <v>2020</v>
      </c>
      <c r="AA3" s="6">
        <v>2021</v>
      </c>
      <c r="AB3" s="6">
        <v>2022</v>
      </c>
      <c r="AC3" s="6">
        <v>2023</v>
      </c>
      <c r="AD3" s="6">
        <v>2024</v>
      </c>
      <c r="AE3" s="6">
        <v>2025</v>
      </c>
    </row>
    <row r="4" spans="1:31" ht="15">
      <c r="A4" s="1" t="s">
        <v>54</v>
      </c>
      <c r="B4" s="2">
        <v>29481</v>
      </c>
      <c r="C4" s="2">
        <v>30199</v>
      </c>
      <c r="D4" s="2">
        <v>30687</v>
      </c>
      <c r="E4" s="2">
        <v>30411</v>
      </c>
      <c r="F4" s="2">
        <v>30346</v>
      </c>
      <c r="G4" s="2">
        <v>29947</v>
      </c>
      <c r="H4" s="2">
        <v>29757</v>
      </c>
      <c r="I4" s="2">
        <v>30002</v>
      </c>
      <c r="J4" s="2">
        <v>30102</v>
      </c>
      <c r="K4" s="2">
        <v>29791</v>
      </c>
      <c r="L4" s="2">
        <v>29730</v>
      </c>
      <c r="M4" s="2">
        <v>29487</v>
      </c>
      <c r="N4" s="2">
        <v>29026</v>
      </c>
      <c r="O4" s="2">
        <v>28740</v>
      </c>
      <c r="P4" s="2">
        <v>28707</v>
      </c>
      <c r="Q4" s="2">
        <v>28704</v>
      </c>
      <c r="R4" s="2">
        <v>28587</v>
      </c>
      <c r="S4" s="2">
        <v>28822</v>
      </c>
      <c r="T4" s="2">
        <v>28846</v>
      </c>
      <c r="U4" s="2">
        <v>29361</v>
      </c>
      <c r="V4" s="2">
        <v>29903</v>
      </c>
      <c r="W4" s="2">
        <v>30405</v>
      </c>
      <c r="X4" s="2">
        <v>30769</v>
      </c>
      <c r="Y4" s="2">
        <v>30918</v>
      </c>
      <c r="Z4" s="2">
        <v>31278</v>
      </c>
      <c r="AA4" s="2">
        <v>31630</v>
      </c>
      <c r="AB4" s="2">
        <v>31230</v>
      </c>
      <c r="AC4" s="2">
        <v>31419</v>
      </c>
      <c r="AD4" s="2">
        <v>31733</v>
      </c>
      <c r="AE4" s="2">
        <v>31598</v>
      </c>
    </row>
    <row r="5" spans="1:31" ht="15">
      <c r="A5" s="1" t="s">
        <v>62</v>
      </c>
      <c r="B5" s="2">
        <v>70119</v>
      </c>
      <c r="C5" s="2">
        <v>72695</v>
      </c>
      <c r="D5" s="2">
        <v>74515</v>
      </c>
      <c r="E5" s="2">
        <v>75573</v>
      </c>
      <c r="F5" s="2">
        <v>77344</v>
      </c>
      <c r="G5" s="2">
        <v>79243</v>
      </c>
      <c r="H5" s="2">
        <v>83177</v>
      </c>
      <c r="I5" s="2">
        <v>86929</v>
      </c>
      <c r="J5" s="2">
        <v>87587</v>
      </c>
      <c r="K5" s="2">
        <v>87733</v>
      </c>
      <c r="L5" s="2">
        <v>87595</v>
      </c>
      <c r="M5" s="2">
        <v>88233</v>
      </c>
      <c r="N5" s="2">
        <v>88065</v>
      </c>
      <c r="O5" s="2">
        <v>88691</v>
      </c>
      <c r="P5" s="2">
        <v>89259</v>
      </c>
      <c r="Q5" s="2">
        <v>89781</v>
      </c>
      <c r="R5" s="2">
        <v>89760</v>
      </c>
      <c r="S5" s="2">
        <v>90326</v>
      </c>
      <c r="T5" s="2">
        <v>91036</v>
      </c>
      <c r="U5" s="2">
        <v>92281</v>
      </c>
      <c r="V5" s="2">
        <v>93541</v>
      </c>
      <c r="W5" s="2">
        <v>95300</v>
      </c>
      <c r="X5" s="2">
        <v>96736</v>
      </c>
      <c r="Y5" s="2">
        <v>98404</v>
      </c>
      <c r="Z5" s="2">
        <v>100566</v>
      </c>
      <c r="AA5" s="2">
        <v>100751</v>
      </c>
      <c r="AB5" s="2">
        <v>99145</v>
      </c>
      <c r="AC5" s="2">
        <v>102333</v>
      </c>
      <c r="AD5" s="2">
        <v>105702</v>
      </c>
      <c r="AE5" s="2">
        <v>107553</v>
      </c>
    </row>
    <row r="6" spans="1:31" ht="15">
      <c r="A6" s="1" t="s">
        <v>63</v>
      </c>
      <c r="B6" s="2">
        <v>76536</v>
      </c>
      <c r="C6" s="2">
        <v>79927</v>
      </c>
      <c r="D6" s="2">
        <v>81537</v>
      </c>
      <c r="E6" s="2">
        <v>83099</v>
      </c>
      <c r="F6" s="2">
        <v>84681</v>
      </c>
      <c r="G6" s="2">
        <v>87764</v>
      </c>
      <c r="H6" s="2">
        <v>93016</v>
      </c>
      <c r="I6" s="2">
        <v>96246</v>
      </c>
      <c r="J6" s="2">
        <v>95725</v>
      </c>
      <c r="K6" s="2">
        <v>95964</v>
      </c>
      <c r="L6" s="2">
        <v>96771</v>
      </c>
      <c r="M6" s="2">
        <v>97273</v>
      </c>
      <c r="N6" s="2">
        <v>97897</v>
      </c>
      <c r="O6" s="2">
        <v>98585</v>
      </c>
      <c r="P6" s="2">
        <v>99525</v>
      </c>
      <c r="Q6" s="2">
        <v>100570</v>
      </c>
      <c r="R6" s="2">
        <v>101087</v>
      </c>
      <c r="S6" s="2">
        <v>101874</v>
      </c>
      <c r="T6" s="2">
        <v>102898</v>
      </c>
      <c r="U6" s="2">
        <v>104119</v>
      </c>
      <c r="V6" s="2">
        <v>104996</v>
      </c>
      <c r="W6" s="2">
        <v>105866</v>
      </c>
      <c r="X6" s="2">
        <v>106438</v>
      </c>
      <c r="Y6" s="2">
        <v>107250</v>
      </c>
      <c r="Z6" s="2">
        <v>107953</v>
      </c>
      <c r="AA6" s="2">
        <v>106037</v>
      </c>
      <c r="AB6" s="2">
        <v>103664</v>
      </c>
      <c r="AC6" s="2">
        <v>106014</v>
      </c>
      <c r="AD6" s="2">
        <v>108392</v>
      </c>
      <c r="AE6" s="2">
        <v>108960</v>
      </c>
    </row>
    <row r="7" spans="1:31" ht="15">
      <c r="A7" s="1" t="s">
        <v>64</v>
      </c>
      <c r="B7" s="2">
        <v>55945</v>
      </c>
      <c r="C7" s="2">
        <v>58096</v>
      </c>
      <c r="D7" s="2">
        <v>59691</v>
      </c>
      <c r="E7" s="2">
        <v>60595</v>
      </c>
      <c r="F7" s="2">
        <v>62197</v>
      </c>
      <c r="G7" s="2">
        <v>63317</v>
      </c>
      <c r="H7" s="2">
        <v>65240</v>
      </c>
      <c r="I7" s="2">
        <v>67529</v>
      </c>
      <c r="J7" s="2">
        <v>68994</v>
      </c>
      <c r="K7" s="2">
        <v>69995</v>
      </c>
      <c r="L7" s="2">
        <v>70465</v>
      </c>
      <c r="M7" s="2">
        <v>70340</v>
      </c>
      <c r="N7" s="2">
        <v>70495</v>
      </c>
      <c r="O7" s="2">
        <v>71459</v>
      </c>
      <c r="P7" s="2">
        <v>71845</v>
      </c>
      <c r="Q7" s="2">
        <v>72075</v>
      </c>
      <c r="R7" s="2">
        <v>71760</v>
      </c>
      <c r="S7" s="2">
        <v>71369</v>
      </c>
      <c r="T7" s="2">
        <v>71874</v>
      </c>
      <c r="U7" s="2">
        <v>72178</v>
      </c>
      <c r="V7" s="2">
        <v>73258</v>
      </c>
      <c r="W7" s="2">
        <v>74238</v>
      </c>
      <c r="X7" s="2">
        <v>75162</v>
      </c>
      <c r="Y7" s="2">
        <v>75875</v>
      </c>
      <c r="Z7" s="2">
        <v>77278</v>
      </c>
      <c r="AA7" s="2">
        <v>78028</v>
      </c>
      <c r="AB7" s="2">
        <v>76784</v>
      </c>
      <c r="AC7" s="2">
        <v>81122</v>
      </c>
      <c r="AD7" s="2">
        <v>83633</v>
      </c>
      <c r="AE7" s="2">
        <v>85169</v>
      </c>
    </row>
    <row r="8" spans="1:31" ht="15">
      <c r="A8" s="1" t="s">
        <v>55</v>
      </c>
      <c r="B8" s="2">
        <v>63377</v>
      </c>
      <c r="C8" s="2">
        <v>64436</v>
      </c>
      <c r="D8" s="2">
        <v>66004</v>
      </c>
      <c r="E8" s="2">
        <v>66262</v>
      </c>
      <c r="F8" s="2">
        <v>65741</v>
      </c>
      <c r="G8" s="2">
        <v>65729</v>
      </c>
      <c r="H8" s="2">
        <v>65968</v>
      </c>
      <c r="I8" s="2">
        <v>67163</v>
      </c>
      <c r="J8" s="2">
        <v>67713</v>
      </c>
      <c r="K8" s="2">
        <v>67628</v>
      </c>
      <c r="L8" s="2">
        <v>67231</v>
      </c>
      <c r="M8" s="2">
        <v>66886</v>
      </c>
      <c r="N8" s="2">
        <v>66929</v>
      </c>
      <c r="O8" s="2">
        <v>66866</v>
      </c>
      <c r="P8" s="2">
        <v>66953</v>
      </c>
      <c r="Q8" s="2">
        <v>66632</v>
      </c>
      <c r="R8" s="2">
        <v>66613</v>
      </c>
      <c r="S8" s="2">
        <v>67044</v>
      </c>
      <c r="T8" s="2">
        <v>67596</v>
      </c>
      <c r="U8" s="2">
        <v>68937</v>
      </c>
      <c r="V8" s="2">
        <v>70402</v>
      </c>
      <c r="W8" s="2">
        <v>72058</v>
      </c>
      <c r="X8" s="2">
        <v>73024</v>
      </c>
      <c r="Y8" s="2">
        <v>73634</v>
      </c>
      <c r="Z8" s="2">
        <v>74729</v>
      </c>
      <c r="AA8" s="2">
        <v>75723</v>
      </c>
      <c r="AB8" s="2">
        <v>75064</v>
      </c>
      <c r="AC8" s="2">
        <v>76214</v>
      </c>
      <c r="AD8" s="2">
        <v>78009</v>
      </c>
      <c r="AE8" s="2">
        <v>78509</v>
      </c>
    </row>
    <row r="9" spans="1:31" ht="15">
      <c r="A9" s="1" t="s">
        <v>56</v>
      </c>
      <c r="B9" s="2">
        <v>51708</v>
      </c>
      <c r="C9" s="2">
        <v>53301</v>
      </c>
      <c r="D9" s="2">
        <v>54896</v>
      </c>
      <c r="E9" s="2">
        <v>55326</v>
      </c>
      <c r="F9" s="2">
        <v>55688</v>
      </c>
      <c r="G9" s="2">
        <v>55426</v>
      </c>
      <c r="H9" s="2">
        <v>55933</v>
      </c>
      <c r="I9" s="2">
        <v>56958</v>
      </c>
      <c r="J9" s="2">
        <v>57646</v>
      </c>
      <c r="K9" s="2">
        <v>57407</v>
      </c>
      <c r="L9" s="2">
        <v>56820</v>
      </c>
      <c r="M9" s="2">
        <v>56963</v>
      </c>
      <c r="N9" s="2">
        <v>56576</v>
      </c>
      <c r="O9" s="2">
        <v>56620</v>
      </c>
      <c r="P9" s="2">
        <v>56989</v>
      </c>
      <c r="Q9" s="2">
        <v>56964</v>
      </c>
      <c r="R9" s="2">
        <v>56783</v>
      </c>
      <c r="S9" s="2">
        <v>56879</v>
      </c>
      <c r="T9" s="2">
        <v>57554</v>
      </c>
      <c r="U9" s="2">
        <v>58530</v>
      </c>
      <c r="V9" s="2">
        <v>59912</v>
      </c>
      <c r="W9" s="2">
        <v>60982</v>
      </c>
      <c r="X9" s="2">
        <v>61603</v>
      </c>
      <c r="Y9" s="2">
        <v>62362</v>
      </c>
      <c r="Z9" s="2">
        <v>63388</v>
      </c>
      <c r="AA9" s="2">
        <v>63840</v>
      </c>
      <c r="AB9" s="2">
        <v>62707</v>
      </c>
      <c r="AC9" s="2">
        <v>63908</v>
      </c>
      <c r="AD9" s="2">
        <v>65032</v>
      </c>
      <c r="AE9" s="2">
        <v>64933</v>
      </c>
    </row>
    <row r="10" spans="1:31" ht="15">
      <c r="A10" s="1" t="s">
        <v>57</v>
      </c>
      <c r="B10" s="2">
        <v>55895</v>
      </c>
      <c r="C10" s="2">
        <v>55928</v>
      </c>
      <c r="D10" s="2">
        <v>56316</v>
      </c>
      <c r="E10" s="2">
        <v>56127</v>
      </c>
      <c r="F10" s="2">
        <v>55381</v>
      </c>
      <c r="G10" s="2">
        <v>54227</v>
      </c>
      <c r="H10" s="2">
        <v>54013</v>
      </c>
      <c r="I10" s="2">
        <v>54007</v>
      </c>
      <c r="J10" s="2">
        <v>53470</v>
      </c>
      <c r="K10" s="2">
        <v>52764</v>
      </c>
      <c r="L10" s="2">
        <v>52167</v>
      </c>
      <c r="M10" s="2">
        <v>51564</v>
      </c>
      <c r="N10" s="2">
        <v>50768</v>
      </c>
      <c r="O10" s="2">
        <v>50623</v>
      </c>
      <c r="P10" s="2">
        <v>50447</v>
      </c>
      <c r="Q10" s="2">
        <v>50211</v>
      </c>
      <c r="R10" s="2">
        <v>49873</v>
      </c>
      <c r="S10" s="2">
        <v>49725</v>
      </c>
      <c r="T10" s="2">
        <v>50169</v>
      </c>
      <c r="U10" s="2">
        <v>50567</v>
      </c>
      <c r="V10" s="2">
        <v>51249</v>
      </c>
      <c r="W10" s="2">
        <v>52088</v>
      </c>
      <c r="X10" s="2">
        <v>52864</v>
      </c>
      <c r="Y10" s="2">
        <v>53608</v>
      </c>
      <c r="Z10" s="2">
        <v>54073</v>
      </c>
      <c r="AA10" s="2">
        <v>54242</v>
      </c>
      <c r="AB10" s="2">
        <v>53570</v>
      </c>
      <c r="AC10" s="2">
        <v>54076</v>
      </c>
      <c r="AD10" s="2">
        <v>54895</v>
      </c>
      <c r="AE10" s="2">
        <v>54600</v>
      </c>
    </row>
    <row r="11" spans="1:31" ht="15">
      <c r="A11" s="1" t="s">
        <v>263</v>
      </c>
      <c r="B11" s="2">
        <v>39809</v>
      </c>
      <c r="C11" s="2">
        <v>40160</v>
      </c>
      <c r="D11" s="2">
        <v>40368</v>
      </c>
      <c r="E11" s="2">
        <v>40359</v>
      </c>
      <c r="F11" s="2">
        <v>40267</v>
      </c>
      <c r="G11" s="2">
        <v>40080</v>
      </c>
      <c r="H11" s="2">
        <v>40397</v>
      </c>
      <c r="I11" s="2">
        <v>40679</v>
      </c>
      <c r="J11" s="2">
        <v>40524</v>
      </c>
      <c r="K11" s="2">
        <v>40537</v>
      </c>
      <c r="L11" s="2">
        <v>39999</v>
      </c>
      <c r="M11" s="2">
        <v>39759</v>
      </c>
      <c r="N11" s="2">
        <v>39131</v>
      </c>
      <c r="O11" s="2">
        <v>38946</v>
      </c>
      <c r="P11" s="2">
        <v>38774</v>
      </c>
      <c r="Q11" s="2">
        <v>38741</v>
      </c>
      <c r="R11" s="2">
        <v>38518</v>
      </c>
      <c r="S11" s="2">
        <v>38325</v>
      </c>
      <c r="T11" s="2">
        <v>38356</v>
      </c>
      <c r="U11" s="2">
        <v>38720</v>
      </c>
      <c r="V11" s="2">
        <v>39354</v>
      </c>
      <c r="W11" s="2">
        <v>39962</v>
      </c>
      <c r="X11" s="2">
        <v>40043</v>
      </c>
      <c r="Y11" s="2">
        <v>40247</v>
      </c>
      <c r="Z11" s="2">
        <v>40244</v>
      </c>
      <c r="AA11" s="2">
        <v>40165</v>
      </c>
      <c r="AB11" s="2">
        <v>39577</v>
      </c>
      <c r="AC11" s="2">
        <v>39456</v>
      </c>
      <c r="AD11" s="2">
        <v>39686</v>
      </c>
      <c r="AE11" s="2">
        <v>39637</v>
      </c>
    </row>
    <row r="12" spans="1:31" ht="15">
      <c r="A12" s="1" t="s">
        <v>58</v>
      </c>
      <c r="B12" s="2">
        <v>83847</v>
      </c>
      <c r="C12" s="2">
        <v>85049</v>
      </c>
      <c r="D12" s="2">
        <v>86142</v>
      </c>
      <c r="E12" s="2">
        <v>86542</v>
      </c>
      <c r="F12" s="2">
        <v>87049</v>
      </c>
      <c r="G12" s="2">
        <v>86727</v>
      </c>
      <c r="H12" s="2">
        <v>87422</v>
      </c>
      <c r="I12" s="2">
        <v>88300</v>
      </c>
      <c r="J12" s="2">
        <v>88169</v>
      </c>
      <c r="K12" s="2">
        <v>87720</v>
      </c>
      <c r="L12" s="2">
        <v>88002</v>
      </c>
      <c r="M12" s="2">
        <v>87387</v>
      </c>
      <c r="N12" s="2">
        <v>87078</v>
      </c>
      <c r="O12" s="2">
        <v>87309</v>
      </c>
      <c r="P12" s="2">
        <v>86890</v>
      </c>
      <c r="Q12" s="2">
        <v>86825</v>
      </c>
      <c r="R12" s="2">
        <v>86355</v>
      </c>
      <c r="S12" s="2">
        <v>86269</v>
      </c>
      <c r="T12" s="2">
        <v>86627</v>
      </c>
      <c r="U12" s="2">
        <v>87565</v>
      </c>
      <c r="V12" s="2">
        <v>88590</v>
      </c>
      <c r="W12" s="2">
        <v>89571</v>
      </c>
      <c r="X12" s="2">
        <v>90108</v>
      </c>
      <c r="Y12" s="2">
        <v>90583</v>
      </c>
      <c r="Z12" s="2">
        <v>90829</v>
      </c>
      <c r="AA12" s="2">
        <v>90271</v>
      </c>
      <c r="AB12" s="2">
        <v>88250</v>
      </c>
      <c r="AC12" s="2">
        <v>88709</v>
      </c>
      <c r="AD12" s="2">
        <v>89725</v>
      </c>
      <c r="AE12" s="2">
        <v>89088</v>
      </c>
    </row>
    <row r="13" spans="1:31" ht="15">
      <c r="A13" s="1" t="s">
        <v>59</v>
      </c>
      <c r="B13" s="2">
        <v>28021</v>
      </c>
      <c r="C13" s="2">
        <v>28691</v>
      </c>
      <c r="D13" s="2">
        <v>29000</v>
      </c>
      <c r="E13" s="2">
        <v>28963</v>
      </c>
      <c r="F13" s="2">
        <v>29077</v>
      </c>
      <c r="G13" s="2">
        <v>29027</v>
      </c>
      <c r="H13" s="2">
        <v>29077</v>
      </c>
      <c r="I13" s="2">
        <v>29121</v>
      </c>
      <c r="J13" s="2">
        <v>28965</v>
      </c>
      <c r="K13" s="2">
        <v>28644</v>
      </c>
      <c r="L13" s="2">
        <v>28466</v>
      </c>
      <c r="M13" s="2">
        <v>28256</v>
      </c>
      <c r="N13" s="2">
        <v>28064</v>
      </c>
      <c r="O13" s="2">
        <v>28138</v>
      </c>
      <c r="P13" s="2">
        <v>28099</v>
      </c>
      <c r="Q13" s="2">
        <v>28205</v>
      </c>
      <c r="R13" s="2">
        <v>28012</v>
      </c>
      <c r="S13" s="2">
        <v>28146</v>
      </c>
      <c r="T13" s="2">
        <v>28181</v>
      </c>
      <c r="U13" s="2">
        <v>28434</v>
      </c>
      <c r="V13" s="2">
        <v>28490</v>
      </c>
      <c r="W13" s="2">
        <v>28753</v>
      </c>
      <c r="X13" s="2">
        <v>28794</v>
      </c>
      <c r="Y13" s="2">
        <v>29052</v>
      </c>
      <c r="Z13" s="2">
        <v>29066</v>
      </c>
      <c r="AA13" s="2">
        <v>28933</v>
      </c>
      <c r="AB13" s="2">
        <v>28278</v>
      </c>
      <c r="AC13" s="2">
        <v>28472</v>
      </c>
      <c r="AD13" s="2">
        <v>28797</v>
      </c>
      <c r="AE13" s="2">
        <v>28691</v>
      </c>
    </row>
    <row r="14" spans="1:31" ht="15">
      <c r="A14" s="1" t="s">
        <v>60</v>
      </c>
      <c r="B14" s="2">
        <v>80514</v>
      </c>
      <c r="C14" s="2">
        <v>82286</v>
      </c>
      <c r="D14" s="2">
        <v>83525</v>
      </c>
      <c r="E14" s="2">
        <v>84391</v>
      </c>
      <c r="F14" s="2">
        <v>84187</v>
      </c>
      <c r="G14" s="2">
        <v>84511</v>
      </c>
      <c r="H14" s="2">
        <v>85869</v>
      </c>
      <c r="I14" s="2">
        <v>87724</v>
      </c>
      <c r="J14" s="2">
        <v>88606</v>
      </c>
      <c r="K14" s="2">
        <v>88911</v>
      </c>
      <c r="L14" s="2">
        <v>89081</v>
      </c>
      <c r="M14" s="2">
        <v>89655</v>
      </c>
      <c r="N14" s="2">
        <v>89925</v>
      </c>
      <c r="O14" s="2">
        <v>90632</v>
      </c>
      <c r="P14" s="2">
        <v>91630</v>
      </c>
      <c r="Q14" s="2">
        <v>88259</v>
      </c>
      <c r="R14" s="2">
        <v>87339</v>
      </c>
      <c r="S14" s="2">
        <v>88194</v>
      </c>
      <c r="T14" s="2">
        <v>89235</v>
      </c>
      <c r="U14" s="2">
        <v>90872</v>
      </c>
      <c r="V14" s="2">
        <v>92633</v>
      </c>
      <c r="W14" s="2">
        <v>94391</v>
      </c>
      <c r="X14" s="2">
        <v>95828</v>
      </c>
      <c r="Y14" s="2">
        <v>96897</v>
      </c>
      <c r="Z14" s="2">
        <v>97797</v>
      </c>
      <c r="AA14" s="2">
        <v>98276</v>
      </c>
      <c r="AB14" s="2">
        <v>97856</v>
      </c>
      <c r="AC14" s="2">
        <v>100069</v>
      </c>
      <c r="AD14" s="2">
        <v>102984</v>
      </c>
      <c r="AE14" s="2">
        <v>103736</v>
      </c>
    </row>
    <row r="15" spans="1:31" ht="15">
      <c r="A15" s="1" t="s">
        <v>61</v>
      </c>
      <c r="B15" s="2">
        <v>51064</v>
      </c>
      <c r="C15" s="2">
        <v>51177</v>
      </c>
      <c r="D15" s="2">
        <v>50984</v>
      </c>
      <c r="E15" s="2">
        <v>50094</v>
      </c>
      <c r="F15" s="2">
        <v>49612</v>
      </c>
      <c r="G15" s="2">
        <v>48970</v>
      </c>
      <c r="H15" s="2">
        <v>48839</v>
      </c>
      <c r="I15" s="2">
        <v>49107</v>
      </c>
      <c r="J15" s="2">
        <v>48681</v>
      </c>
      <c r="K15" s="2">
        <v>48123</v>
      </c>
      <c r="L15" s="2">
        <v>47596</v>
      </c>
      <c r="M15" s="2">
        <v>47160</v>
      </c>
      <c r="N15" s="2">
        <v>46808</v>
      </c>
      <c r="O15" s="2">
        <v>46532</v>
      </c>
      <c r="P15" s="2">
        <v>46584</v>
      </c>
      <c r="Q15" s="2">
        <v>46827</v>
      </c>
      <c r="R15" s="2">
        <v>46539</v>
      </c>
      <c r="S15" s="2">
        <v>46838</v>
      </c>
      <c r="T15" s="2">
        <v>47288</v>
      </c>
      <c r="U15" s="2">
        <v>48024</v>
      </c>
      <c r="V15" s="2">
        <v>48728</v>
      </c>
      <c r="W15" s="2">
        <v>49561</v>
      </c>
      <c r="X15" s="2">
        <v>49993</v>
      </c>
      <c r="Y15" s="2">
        <v>50595</v>
      </c>
      <c r="Z15" s="2">
        <v>50807</v>
      </c>
      <c r="AA15" s="2">
        <v>50474</v>
      </c>
      <c r="AB15" s="2">
        <v>49802</v>
      </c>
      <c r="AC15" s="2">
        <v>50764</v>
      </c>
      <c r="AD15" s="2">
        <v>51733</v>
      </c>
      <c r="AE15" s="2">
        <v>51804</v>
      </c>
    </row>
    <row r="16" spans="1:31" ht="15">
      <c r="A16" s="1" t="s">
        <v>52</v>
      </c>
      <c r="B16" s="2">
        <v>10019</v>
      </c>
      <c r="C16" s="2">
        <v>9903</v>
      </c>
      <c r="D16" s="2">
        <v>10914</v>
      </c>
      <c r="E16" s="2">
        <v>9556</v>
      </c>
      <c r="F16" s="2">
        <v>8119</v>
      </c>
      <c r="G16" s="2">
        <v>8839</v>
      </c>
      <c r="H16" s="2">
        <v>9202</v>
      </c>
      <c r="I16" s="2">
        <v>7944</v>
      </c>
      <c r="J16" s="2">
        <v>8472</v>
      </c>
      <c r="K16" s="2">
        <v>7573</v>
      </c>
      <c r="L16" s="2">
        <v>6822</v>
      </c>
      <c r="M16" s="2">
        <v>6915</v>
      </c>
      <c r="N16" s="2">
        <v>7332</v>
      </c>
      <c r="O16" s="2">
        <v>7718</v>
      </c>
      <c r="P16" s="2">
        <v>8696</v>
      </c>
      <c r="Q16" s="2">
        <v>8888</v>
      </c>
      <c r="R16" s="2">
        <v>8734</v>
      </c>
      <c r="S16" s="2">
        <v>8589</v>
      </c>
      <c r="T16" s="2">
        <v>7603</v>
      </c>
      <c r="U16" s="2">
        <v>7227</v>
      </c>
      <c r="V16" s="2">
        <v>6904</v>
      </c>
      <c r="W16" s="2">
        <v>7159</v>
      </c>
      <c r="X16" s="2">
        <v>7077</v>
      </c>
      <c r="Y16" s="2">
        <v>7207</v>
      </c>
      <c r="Z16" s="2">
        <v>8339</v>
      </c>
      <c r="AA16" s="2">
        <v>8202</v>
      </c>
      <c r="AB16" s="2">
        <v>9224</v>
      </c>
      <c r="AC16" s="2">
        <v>8482</v>
      </c>
      <c r="AD16" s="2">
        <v>10678</v>
      </c>
      <c r="AE16" s="2">
        <v>12134</v>
      </c>
    </row>
    <row r="17" spans="1:31" ht="15">
      <c r="A17" s="1" t="s">
        <v>11</v>
      </c>
      <c r="B17" s="2">
        <v>696335</v>
      </c>
      <c r="C17" s="2">
        <v>711848</v>
      </c>
      <c r="D17" s="2">
        <v>724579</v>
      </c>
      <c r="E17" s="2">
        <v>727298</v>
      </c>
      <c r="F17" s="2">
        <v>729689</v>
      </c>
      <c r="G17" s="2">
        <v>733807</v>
      </c>
      <c r="H17" s="2">
        <v>747910</v>
      </c>
      <c r="I17" s="2">
        <v>761709</v>
      </c>
      <c r="J17" s="2">
        <v>764654</v>
      </c>
      <c r="K17" s="2">
        <v>762790</v>
      </c>
      <c r="L17" s="2">
        <v>760745</v>
      </c>
      <c r="M17" s="2">
        <v>759878</v>
      </c>
      <c r="N17" s="2">
        <v>758094</v>
      </c>
      <c r="O17" s="2">
        <v>760859</v>
      </c>
      <c r="P17" s="2">
        <v>764398</v>
      </c>
      <c r="Q17" s="2">
        <v>762682</v>
      </c>
      <c r="R17" s="2">
        <v>759960</v>
      </c>
      <c r="S17" s="2">
        <v>762400</v>
      </c>
      <c r="T17" s="2">
        <v>767263</v>
      </c>
      <c r="U17" s="2">
        <v>776815</v>
      </c>
      <c r="V17" s="2">
        <v>787960</v>
      </c>
      <c r="W17" s="2">
        <v>800334</v>
      </c>
      <c r="X17" s="2">
        <v>808439</v>
      </c>
      <c r="Y17" s="2">
        <v>816632</v>
      </c>
      <c r="Z17" s="2">
        <v>826347</v>
      </c>
      <c r="AA17" s="2">
        <v>826572</v>
      </c>
      <c r="AB17" s="2">
        <v>815151</v>
      </c>
      <c r="AC17" s="2">
        <v>831038</v>
      </c>
      <c r="AD17" s="2">
        <v>850999</v>
      </c>
      <c r="AE17" s="2">
        <v>856412</v>
      </c>
    </row>
  </sheetData>
  <mergeCells count="1">
    <mergeCell ref="A1:T1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002E6-6A97-4E27-A1DD-BEAA0459D568}">
  <dimension ref="A1:AE9"/>
  <sheetViews>
    <sheetView topLeftCell="O1" workbookViewId="0">
      <selection sqref="A1:T1"/>
    </sheetView>
  </sheetViews>
  <sheetFormatPr baseColWidth="10" defaultColWidth="9" defaultRowHeight="13"/>
  <cols>
    <col min="1" max="1" width="17.796875" customWidth="1"/>
  </cols>
  <sheetData>
    <row r="1" spans="1:31" ht="16" thickBot="1">
      <c r="A1" s="20" t="str">
        <f ca="1">"Student Roll by School Sector as at 1 July 1996-"&amp;YEAR(TODAY())</f>
        <v>Student Roll by School Sector as at 1 July 1996-2025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3" spans="1:31" ht="15">
      <c r="A3" s="4" t="s">
        <v>145</v>
      </c>
      <c r="B3" s="6">
        <v>1996</v>
      </c>
      <c r="C3" s="6">
        <v>1997</v>
      </c>
      <c r="D3" s="6">
        <v>1998</v>
      </c>
      <c r="E3" s="6">
        <v>1999</v>
      </c>
      <c r="F3" s="6">
        <v>2000</v>
      </c>
      <c r="G3" s="6">
        <v>2001</v>
      </c>
      <c r="H3" s="6">
        <v>2002</v>
      </c>
      <c r="I3" s="6">
        <v>2003</v>
      </c>
      <c r="J3" s="6">
        <v>2004</v>
      </c>
      <c r="K3" s="6">
        <v>2005</v>
      </c>
      <c r="L3" s="6">
        <v>2006</v>
      </c>
      <c r="M3" s="6">
        <v>2007</v>
      </c>
      <c r="N3" s="6">
        <v>2008</v>
      </c>
      <c r="O3" s="6">
        <v>2009</v>
      </c>
      <c r="P3" s="6">
        <v>2010</v>
      </c>
      <c r="Q3" s="6">
        <v>2011</v>
      </c>
      <c r="R3" s="6">
        <v>2012</v>
      </c>
      <c r="S3" s="6">
        <v>2013</v>
      </c>
      <c r="T3" s="6">
        <v>2014</v>
      </c>
      <c r="U3" s="6">
        <v>2015</v>
      </c>
      <c r="V3" s="6">
        <v>2016</v>
      </c>
      <c r="W3" s="6">
        <v>2017</v>
      </c>
      <c r="X3" s="6">
        <v>2018</v>
      </c>
      <c r="Y3" s="6">
        <v>2019</v>
      </c>
      <c r="Z3" s="6">
        <v>2020</v>
      </c>
      <c r="AA3" s="6">
        <v>2021</v>
      </c>
      <c r="AB3" s="6">
        <v>2022</v>
      </c>
      <c r="AC3" s="6">
        <v>2023</v>
      </c>
      <c r="AD3" s="6">
        <v>2024</v>
      </c>
      <c r="AE3" s="6">
        <v>2025</v>
      </c>
    </row>
    <row r="4" spans="1:31" ht="15">
      <c r="A4" s="1" t="s">
        <v>146</v>
      </c>
      <c r="B4" s="2">
        <v>430600</v>
      </c>
      <c r="C4" s="2">
        <v>441072</v>
      </c>
      <c r="D4" s="2">
        <v>448085</v>
      </c>
      <c r="E4" s="2">
        <v>447742</v>
      </c>
      <c r="F4" s="2">
        <v>450204</v>
      </c>
      <c r="G4" s="2">
        <v>449650</v>
      </c>
      <c r="H4" s="2">
        <v>453446</v>
      </c>
      <c r="I4" s="2">
        <v>456736</v>
      </c>
      <c r="J4" s="2">
        <v>450196</v>
      </c>
      <c r="K4" s="2">
        <v>444446</v>
      </c>
      <c r="L4" s="2">
        <v>441770</v>
      </c>
      <c r="M4" s="2">
        <v>439287</v>
      </c>
      <c r="N4" s="2">
        <v>436543</v>
      </c>
      <c r="O4" s="2">
        <v>434857</v>
      </c>
      <c r="P4" s="2">
        <v>435051</v>
      </c>
      <c r="Q4" s="2">
        <v>433523</v>
      </c>
      <c r="R4" s="2">
        <v>433136</v>
      </c>
      <c r="S4" s="2">
        <v>435532</v>
      </c>
      <c r="T4" s="2">
        <v>439494</v>
      </c>
      <c r="U4" s="2">
        <v>448240</v>
      </c>
      <c r="V4" s="2">
        <v>457239</v>
      </c>
      <c r="W4" s="2">
        <v>464442</v>
      </c>
      <c r="X4" s="2">
        <v>471612</v>
      </c>
      <c r="Y4" s="2">
        <v>476240</v>
      </c>
      <c r="Z4" s="2">
        <v>477516</v>
      </c>
      <c r="AA4" s="2">
        <v>474709</v>
      </c>
      <c r="AB4" s="2">
        <v>463145</v>
      </c>
      <c r="AC4" s="2">
        <v>466177</v>
      </c>
      <c r="AD4" s="2">
        <v>470517</v>
      </c>
      <c r="AE4" s="2">
        <v>466547</v>
      </c>
    </row>
    <row r="5" spans="1:31" ht="15">
      <c r="A5" s="1" t="s">
        <v>147</v>
      </c>
      <c r="B5" s="2">
        <v>35208</v>
      </c>
      <c r="C5" s="2">
        <v>37657</v>
      </c>
      <c r="D5" s="2">
        <v>40349</v>
      </c>
      <c r="E5" s="2">
        <v>41697</v>
      </c>
      <c r="F5" s="2">
        <v>40937</v>
      </c>
      <c r="G5" s="2">
        <v>42428</v>
      </c>
      <c r="H5" s="2">
        <v>44236</v>
      </c>
      <c r="I5" s="2">
        <v>44782</v>
      </c>
      <c r="J5" s="2">
        <v>47264</v>
      </c>
      <c r="K5" s="2">
        <v>47848</v>
      </c>
      <c r="L5" s="2">
        <v>46884</v>
      </c>
      <c r="M5" s="2">
        <v>47707</v>
      </c>
      <c r="N5" s="2">
        <v>48590</v>
      </c>
      <c r="O5" s="2">
        <v>49259</v>
      </c>
      <c r="P5" s="2">
        <v>50524</v>
      </c>
      <c r="Q5" s="2">
        <v>50753</v>
      </c>
      <c r="R5" s="2">
        <v>50761</v>
      </c>
      <c r="S5" s="2">
        <v>51573</v>
      </c>
      <c r="T5" s="2">
        <v>52378</v>
      </c>
      <c r="U5" s="2">
        <v>52695</v>
      </c>
      <c r="V5" s="2">
        <v>53581</v>
      </c>
      <c r="W5" s="2">
        <v>56116</v>
      </c>
      <c r="X5" s="2">
        <v>56777</v>
      </c>
      <c r="Y5" s="2">
        <v>58340</v>
      </c>
      <c r="Z5" s="2">
        <v>61157</v>
      </c>
      <c r="AA5" s="2">
        <v>62821</v>
      </c>
      <c r="AB5" s="2">
        <v>64972</v>
      </c>
      <c r="AC5" s="2">
        <v>68226</v>
      </c>
      <c r="AD5" s="2">
        <v>70625</v>
      </c>
      <c r="AE5" s="2">
        <v>73144</v>
      </c>
    </row>
    <row r="6" spans="1:31" ht="15">
      <c r="A6" s="1" t="s">
        <v>148</v>
      </c>
      <c r="B6" s="2">
        <v>228539</v>
      </c>
      <c r="C6" s="2">
        <v>231108</v>
      </c>
      <c r="D6" s="2">
        <v>234174</v>
      </c>
      <c r="E6" s="2">
        <v>235863</v>
      </c>
      <c r="F6" s="2">
        <v>236435</v>
      </c>
      <c r="G6" s="2">
        <v>239481</v>
      </c>
      <c r="H6" s="2">
        <v>247819</v>
      </c>
      <c r="I6" s="2">
        <v>257586</v>
      </c>
      <c r="J6" s="2">
        <v>264522</v>
      </c>
      <c r="K6" s="2">
        <v>267712</v>
      </c>
      <c r="L6" s="2">
        <v>269296</v>
      </c>
      <c r="M6" s="2">
        <v>270085</v>
      </c>
      <c r="N6" s="2">
        <v>270149</v>
      </c>
      <c r="O6" s="2">
        <v>273872</v>
      </c>
      <c r="P6" s="2">
        <v>275945</v>
      </c>
      <c r="Q6" s="2">
        <v>275524</v>
      </c>
      <c r="R6" s="2">
        <v>273152</v>
      </c>
      <c r="S6" s="2">
        <v>272343</v>
      </c>
      <c r="T6" s="2">
        <v>272318</v>
      </c>
      <c r="U6" s="2">
        <v>272739</v>
      </c>
      <c r="V6" s="2">
        <v>273874</v>
      </c>
      <c r="W6" s="2">
        <v>276375</v>
      </c>
      <c r="X6" s="2">
        <v>276411</v>
      </c>
      <c r="Y6" s="2">
        <v>278266</v>
      </c>
      <c r="Z6" s="2">
        <v>283799</v>
      </c>
      <c r="AA6" s="2">
        <v>285019</v>
      </c>
      <c r="AB6" s="2">
        <v>282839</v>
      </c>
      <c r="AC6" s="2">
        <v>292187</v>
      </c>
      <c r="AD6" s="2">
        <v>305253</v>
      </c>
      <c r="AE6" s="2">
        <v>311591</v>
      </c>
    </row>
    <row r="7" spans="1:31" ht="15">
      <c r="A7" s="1" t="s">
        <v>149</v>
      </c>
      <c r="B7" s="2">
        <v>1988</v>
      </c>
      <c r="C7" s="2">
        <v>2011</v>
      </c>
      <c r="D7" s="2">
        <v>1971</v>
      </c>
      <c r="E7" s="2">
        <v>1996</v>
      </c>
      <c r="F7" s="2">
        <v>2113</v>
      </c>
      <c r="G7" s="2">
        <v>2248</v>
      </c>
      <c r="H7" s="2">
        <v>2409</v>
      </c>
      <c r="I7" s="2">
        <v>2605</v>
      </c>
      <c r="J7" s="2">
        <v>2672</v>
      </c>
      <c r="K7" s="2">
        <v>2784</v>
      </c>
      <c r="L7" s="2">
        <v>2795</v>
      </c>
      <c r="M7" s="2">
        <v>2799</v>
      </c>
      <c r="N7" s="2">
        <v>2812</v>
      </c>
      <c r="O7" s="2">
        <v>2871</v>
      </c>
      <c r="P7" s="2">
        <v>2878</v>
      </c>
      <c r="Q7" s="2">
        <v>2882</v>
      </c>
      <c r="R7" s="2">
        <v>2911</v>
      </c>
      <c r="S7" s="2">
        <v>2952</v>
      </c>
      <c r="T7" s="2">
        <v>3073</v>
      </c>
      <c r="U7" s="2">
        <v>3141</v>
      </c>
      <c r="V7" s="2">
        <v>3266</v>
      </c>
      <c r="W7" s="2">
        <v>3401</v>
      </c>
      <c r="X7" s="2">
        <v>3639</v>
      </c>
      <c r="Y7" s="2">
        <v>3786</v>
      </c>
      <c r="Z7" s="2">
        <v>3875</v>
      </c>
      <c r="AA7" s="2">
        <v>4023</v>
      </c>
      <c r="AB7" s="2">
        <v>4195</v>
      </c>
      <c r="AC7" s="2">
        <v>4448</v>
      </c>
      <c r="AD7" s="2">
        <v>4604</v>
      </c>
      <c r="AE7" s="2">
        <v>4843</v>
      </c>
    </row>
    <row r="8" spans="1:31" ht="15">
      <c r="A8" s="1" t="s">
        <v>52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>
        <v>287</v>
      </c>
    </row>
    <row r="9" spans="1:31" ht="15">
      <c r="A9" s="1" t="s">
        <v>11</v>
      </c>
      <c r="B9" s="2">
        <v>696335</v>
      </c>
      <c r="C9" s="2">
        <v>711848</v>
      </c>
      <c r="D9" s="2">
        <v>724579</v>
      </c>
      <c r="E9" s="2">
        <v>727298</v>
      </c>
      <c r="F9" s="2">
        <v>729689</v>
      </c>
      <c r="G9" s="2">
        <v>733807</v>
      </c>
      <c r="H9" s="2">
        <v>747910</v>
      </c>
      <c r="I9" s="2">
        <v>761709</v>
      </c>
      <c r="J9" s="2">
        <v>764654</v>
      </c>
      <c r="K9" s="2">
        <v>762790</v>
      </c>
      <c r="L9" s="2">
        <v>760745</v>
      </c>
      <c r="M9" s="2">
        <v>759878</v>
      </c>
      <c r="N9" s="2">
        <v>758094</v>
      </c>
      <c r="O9" s="2">
        <v>760859</v>
      </c>
      <c r="P9" s="2">
        <v>764398</v>
      </c>
      <c r="Q9" s="2">
        <v>762682</v>
      </c>
      <c r="R9" s="2">
        <v>759960</v>
      </c>
      <c r="S9" s="2">
        <v>762400</v>
      </c>
      <c r="T9" s="2">
        <v>767263</v>
      </c>
      <c r="U9" s="2">
        <v>776815</v>
      </c>
      <c r="V9" s="2">
        <v>787960</v>
      </c>
      <c r="W9" s="2">
        <v>800334</v>
      </c>
      <c r="X9" s="2">
        <v>808439</v>
      </c>
      <c r="Y9" s="2">
        <v>816632</v>
      </c>
      <c r="Z9" s="2">
        <v>826347</v>
      </c>
      <c r="AA9" s="2">
        <v>826572</v>
      </c>
      <c r="AB9" s="2">
        <v>815151</v>
      </c>
      <c r="AC9" s="2">
        <v>831038</v>
      </c>
      <c r="AD9" s="2">
        <v>850999</v>
      </c>
      <c r="AE9" s="2">
        <v>856412</v>
      </c>
    </row>
  </sheetData>
  <mergeCells count="1">
    <mergeCell ref="A1:T1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404A7-D0BF-46B7-8A01-50BFDAD2FD6D}">
  <dimension ref="A1:AF34"/>
  <sheetViews>
    <sheetView topLeftCell="C1" workbookViewId="0">
      <selection sqref="A1:T1"/>
    </sheetView>
  </sheetViews>
  <sheetFormatPr baseColWidth="10" defaultColWidth="9" defaultRowHeight="13"/>
  <cols>
    <col min="1" max="1" width="16.3984375" customWidth="1"/>
    <col min="2" max="2" width="26.19921875" customWidth="1"/>
  </cols>
  <sheetData>
    <row r="1" spans="1:32" ht="16" thickBot="1">
      <c r="A1" s="20" t="str">
        <f ca="1">"Student Roll by School Affiliation as at 1 July 1996-"&amp;YEAR(TODAY())</f>
        <v>Student Roll by School Affiliation as at 1 July 1996-2025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3" spans="1:32" ht="12.75" customHeight="1">
      <c r="A3" s="4" t="s">
        <v>150</v>
      </c>
      <c r="B3" s="6"/>
      <c r="C3" s="6">
        <v>1996</v>
      </c>
      <c r="D3" s="6">
        <v>1997</v>
      </c>
      <c r="E3" s="6">
        <v>1998</v>
      </c>
      <c r="F3" s="6">
        <v>1999</v>
      </c>
      <c r="G3" s="6">
        <v>2000</v>
      </c>
      <c r="H3" s="6">
        <v>2001</v>
      </c>
      <c r="I3" s="6">
        <v>2002</v>
      </c>
      <c r="J3" s="6">
        <v>2003</v>
      </c>
      <c r="K3" s="6">
        <v>2004</v>
      </c>
      <c r="L3" s="6">
        <v>2005</v>
      </c>
      <c r="M3" s="6">
        <v>2006</v>
      </c>
      <c r="N3" s="6">
        <v>2007</v>
      </c>
      <c r="O3" s="6">
        <v>2008</v>
      </c>
      <c r="P3" s="6">
        <v>2009</v>
      </c>
      <c r="Q3" s="6">
        <v>2010</v>
      </c>
      <c r="R3" s="6">
        <v>2011</v>
      </c>
      <c r="S3" s="6">
        <v>2012</v>
      </c>
      <c r="T3" s="6">
        <v>2013</v>
      </c>
      <c r="U3" s="6">
        <v>2014</v>
      </c>
      <c r="V3" s="6">
        <v>2015</v>
      </c>
      <c r="W3" s="6">
        <v>2016</v>
      </c>
      <c r="X3" s="6">
        <v>2017</v>
      </c>
      <c r="Y3" s="6">
        <v>2018</v>
      </c>
      <c r="Z3" s="6">
        <v>2019</v>
      </c>
      <c r="AA3" s="6">
        <v>2020</v>
      </c>
      <c r="AB3" s="6">
        <v>2021</v>
      </c>
      <c r="AC3" s="6">
        <v>2022</v>
      </c>
      <c r="AD3" s="6">
        <v>2023</v>
      </c>
      <c r="AE3" s="6">
        <v>2024</v>
      </c>
      <c r="AF3" s="6">
        <v>2025</v>
      </c>
    </row>
    <row r="4" spans="1:32" ht="15">
      <c r="A4" s="24" t="s">
        <v>151</v>
      </c>
      <c r="B4" s="4" t="s">
        <v>152</v>
      </c>
      <c r="C4" s="2">
        <v>22</v>
      </c>
      <c r="D4" s="2">
        <v>26</v>
      </c>
      <c r="E4" s="2">
        <v>31</v>
      </c>
      <c r="F4" s="2">
        <v>31</v>
      </c>
      <c r="G4" s="2">
        <v>17</v>
      </c>
      <c r="H4" s="2">
        <v>13</v>
      </c>
      <c r="I4" s="2">
        <v>26</v>
      </c>
      <c r="J4" s="2" t="s">
        <v>33</v>
      </c>
      <c r="K4" s="2" t="s">
        <v>33</v>
      </c>
      <c r="L4" s="2" t="s">
        <v>33</v>
      </c>
      <c r="M4" s="2" t="s">
        <v>33</v>
      </c>
      <c r="N4" s="2" t="s">
        <v>33</v>
      </c>
      <c r="O4" s="2" t="s">
        <v>33</v>
      </c>
      <c r="P4" s="2" t="s">
        <v>33</v>
      </c>
      <c r="Q4" s="2" t="s">
        <v>33</v>
      </c>
      <c r="R4" s="2" t="s">
        <v>33</v>
      </c>
      <c r="S4" s="2" t="s">
        <v>33</v>
      </c>
      <c r="T4" s="2" t="s">
        <v>33</v>
      </c>
      <c r="U4" s="2" t="s">
        <v>33</v>
      </c>
      <c r="V4" s="2" t="s">
        <v>33</v>
      </c>
      <c r="W4" s="2" t="s">
        <v>33</v>
      </c>
      <c r="X4" s="2" t="s">
        <v>33</v>
      </c>
      <c r="Y4" s="2" t="s">
        <v>33</v>
      </c>
      <c r="Z4" s="2" t="s">
        <v>33</v>
      </c>
      <c r="AA4" s="2" t="s">
        <v>33</v>
      </c>
      <c r="AB4" s="2" t="s">
        <v>33</v>
      </c>
      <c r="AC4" s="2" t="s">
        <v>33</v>
      </c>
      <c r="AD4" s="2" t="s">
        <v>33</v>
      </c>
      <c r="AE4" s="2" t="s">
        <v>33</v>
      </c>
      <c r="AF4" s="2" t="s">
        <v>33</v>
      </c>
    </row>
    <row r="5" spans="1:32" ht="15">
      <c r="A5" s="25"/>
      <c r="B5" s="4" t="s">
        <v>153</v>
      </c>
      <c r="C5" s="2">
        <v>12212</v>
      </c>
      <c r="D5" s="2">
        <v>12887</v>
      </c>
      <c r="E5" s="2">
        <v>13095</v>
      </c>
      <c r="F5" s="2">
        <v>13750</v>
      </c>
      <c r="G5" s="2">
        <v>14157</v>
      </c>
      <c r="H5" s="2">
        <v>14276</v>
      </c>
      <c r="I5" s="2">
        <v>14596</v>
      </c>
      <c r="J5" s="2">
        <v>15013</v>
      </c>
      <c r="K5" s="2">
        <v>15176</v>
      </c>
      <c r="L5" s="2">
        <v>15222</v>
      </c>
      <c r="M5" s="2">
        <v>15373</v>
      </c>
      <c r="N5" s="2">
        <v>15323</v>
      </c>
      <c r="O5" s="2">
        <v>15197</v>
      </c>
      <c r="P5" s="2">
        <v>14860</v>
      </c>
      <c r="Q5" s="2">
        <v>14485</v>
      </c>
      <c r="R5" s="2">
        <v>14096</v>
      </c>
      <c r="S5" s="2">
        <v>14041</v>
      </c>
      <c r="T5" s="2">
        <v>13885</v>
      </c>
      <c r="U5" s="2">
        <v>13819</v>
      </c>
      <c r="V5" s="2">
        <v>13884</v>
      </c>
      <c r="W5" s="2">
        <v>14044</v>
      </c>
      <c r="X5" s="2">
        <v>14246</v>
      </c>
      <c r="Y5" s="2">
        <v>14401</v>
      </c>
      <c r="Z5" s="2">
        <v>14599</v>
      </c>
      <c r="AA5" s="2">
        <v>14517</v>
      </c>
      <c r="AB5" s="2">
        <v>14735</v>
      </c>
      <c r="AC5" s="2">
        <v>15286</v>
      </c>
      <c r="AD5" s="2">
        <v>15516</v>
      </c>
      <c r="AE5" s="2">
        <v>16004</v>
      </c>
      <c r="AF5" s="2">
        <v>15558</v>
      </c>
    </row>
    <row r="6" spans="1:32" ht="15">
      <c r="A6" s="25"/>
      <c r="B6" s="4" t="s">
        <v>154</v>
      </c>
      <c r="C6" s="2">
        <v>270</v>
      </c>
      <c r="D6" s="2">
        <v>300</v>
      </c>
      <c r="E6" s="2">
        <v>316</v>
      </c>
      <c r="F6" s="2">
        <v>285</v>
      </c>
      <c r="G6" s="2">
        <v>310</v>
      </c>
      <c r="H6" s="2">
        <v>290</v>
      </c>
      <c r="I6" s="2">
        <v>248</v>
      </c>
      <c r="J6" s="2">
        <v>249</v>
      </c>
      <c r="K6" s="2">
        <v>225</v>
      </c>
      <c r="L6" s="2">
        <v>185</v>
      </c>
      <c r="M6" s="2">
        <v>165</v>
      </c>
      <c r="N6" s="2">
        <v>177</v>
      </c>
      <c r="O6" s="2">
        <v>149</v>
      </c>
      <c r="P6" s="2">
        <v>127</v>
      </c>
      <c r="Q6" s="2">
        <v>124</v>
      </c>
      <c r="R6" s="2">
        <v>155</v>
      </c>
      <c r="S6" s="2">
        <v>152</v>
      </c>
      <c r="T6" s="2">
        <v>159</v>
      </c>
      <c r="U6" s="2">
        <v>178</v>
      </c>
      <c r="V6" s="2">
        <v>163</v>
      </c>
      <c r="W6" s="2">
        <v>154</v>
      </c>
      <c r="X6" s="2">
        <v>168</v>
      </c>
      <c r="Y6" s="2">
        <v>148</v>
      </c>
      <c r="Z6" s="2">
        <v>146</v>
      </c>
      <c r="AA6" s="2">
        <v>145</v>
      </c>
      <c r="AB6" s="2">
        <v>144</v>
      </c>
      <c r="AC6" s="2">
        <v>124</v>
      </c>
      <c r="AD6" s="2">
        <v>122</v>
      </c>
      <c r="AE6" s="2">
        <v>142</v>
      </c>
      <c r="AF6" s="2">
        <v>136</v>
      </c>
    </row>
    <row r="7" spans="1:32" ht="15">
      <c r="A7" s="25"/>
      <c r="B7" s="4" t="s">
        <v>155</v>
      </c>
      <c r="C7" s="2">
        <v>6067</v>
      </c>
      <c r="D7" s="2">
        <v>6389</v>
      </c>
      <c r="E7" s="2">
        <v>6482</v>
      </c>
      <c r="F7" s="2">
        <v>6659</v>
      </c>
      <c r="G7" s="2">
        <v>6862</v>
      </c>
      <c r="H7" s="2">
        <v>6972</v>
      </c>
      <c r="I7" s="2">
        <v>7153</v>
      </c>
      <c r="J7" s="2">
        <v>7450</v>
      </c>
      <c r="K7" s="2">
        <v>7719</v>
      </c>
      <c r="L7" s="2">
        <v>7880</v>
      </c>
      <c r="M7" s="2">
        <v>7998</v>
      </c>
      <c r="N7" s="2">
        <v>8112</v>
      </c>
      <c r="O7" s="2">
        <v>8172</v>
      </c>
      <c r="P7" s="2">
        <v>8181</v>
      </c>
      <c r="Q7" s="2">
        <v>8377</v>
      </c>
      <c r="R7" s="2">
        <v>8421</v>
      </c>
      <c r="S7" s="2">
        <v>8512</v>
      </c>
      <c r="T7" s="2">
        <v>8590</v>
      </c>
      <c r="U7" s="2">
        <v>8663</v>
      </c>
      <c r="V7" s="2">
        <v>8899</v>
      </c>
      <c r="W7" s="2">
        <v>8980</v>
      </c>
      <c r="X7" s="2">
        <v>9141</v>
      </c>
      <c r="Y7" s="2">
        <v>9190</v>
      </c>
      <c r="Z7" s="2">
        <v>9419</v>
      </c>
      <c r="AA7" s="2">
        <v>9553</v>
      </c>
      <c r="AB7" s="2">
        <v>9765</v>
      </c>
      <c r="AC7" s="2">
        <v>9991</v>
      </c>
      <c r="AD7" s="2">
        <v>10281</v>
      </c>
      <c r="AE7" s="2">
        <v>10476</v>
      </c>
      <c r="AF7" s="2">
        <v>10619</v>
      </c>
    </row>
    <row r="8" spans="1:32" ht="15">
      <c r="A8" s="25"/>
      <c r="B8" s="4" t="s">
        <v>156</v>
      </c>
      <c r="C8" s="2">
        <v>56356</v>
      </c>
      <c r="D8" s="2">
        <v>57533</v>
      </c>
      <c r="E8" s="2">
        <v>58112</v>
      </c>
      <c r="F8" s="2">
        <v>58402</v>
      </c>
      <c r="G8" s="2">
        <v>58311</v>
      </c>
      <c r="H8" s="2">
        <v>58817</v>
      </c>
      <c r="I8" s="2">
        <v>60286</v>
      </c>
      <c r="J8" s="2">
        <v>61895</v>
      </c>
      <c r="K8" s="2">
        <v>63120</v>
      </c>
      <c r="L8" s="2">
        <v>64004</v>
      </c>
      <c r="M8" s="2">
        <v>64200</v>
      </c>
      <c r="N8" s="2">
        <v>65000</v>
      </c>
      <c r="O8" s="2">
        <v>65213</v>
      </c>
      <c r="P8" s="2">
        <v>65615</v>
      </c>
      <c r="Q8" s="2">
        <v>66021</v>
      </c>
      <c r="R8" s="2">
        <v>65909</v>
      </c>
      <c r="S8" s="2">
        <v>65611</v>
      </c>
      <c r="T8" s="2">
        <v>65712</v>
      </c>
      <c r="U8" s="2">
        <v>65910</v>
      </c>
      <c r="V8" s="2">
        <v>66253</v>
      </c>
      <c r="W8" s="2">
        <v>66589</v>
      </c>
      <c r="X8" s="2">
        <v>66854</v>
      </c>
      <c r="Y8" s="2">
        <v>67020</v>
      </c>
      <c r="Z8" s="2">
        <v>66901</v>
      </c>
      <c r="AA8" s="2">
        <v>67022</v>
      </c>
      <c r="AB8" s="2">
        <v>66782</v>
      </c>
      <c r="AC8" s="2">
        <v>65775</v>
      </c>
      <c r="AD8" s="2">
        <v>66543</v>
      </c>
      <c r="AE8" s="2">
        <v>68128</v>
      </c>
      <c r="AF8" s="2">
        <v>69124</v>
      </c>
    </row>
    <row r="9" spans="1:32" ht="15">
      <c r="A9" s="25"/>
      <c r="B9" s="4" t="s">
        <v>157</v>
      </c>
      <c r="C9" s="2">
        <v>1398</v>
      </c>
      <c r="D9" s="2">
        <v>1459</v>
      </c>
      <c r="E9" s="2">
        <v>1482</v>
      </c>
      <c r="F9" s="2">
        <v>1581</v>
      </c>
      <c r="G9" s="2">
        <v>1611</v>
      </c>
      <c r="H9" s="2">
        <v>1681</v>
      </c>
      <c r="I9" s="2">
        <v>1703</v>
      </c>
      <c r="J9" s="2">
        <v>1784</v>
      </c>
      <c r="K9" s="2">
        <v>1789</v>
      </c>
      <c r="L9" s="2">
        <v>1833</v>
      </c>
      <c r="M9" s="2">
        <v>1800</v>
      </c>
      <c r="N9" s="2">
        <v>1760</v>
      </c>
      <c r="O9" s="2">
        <v>1769</v>
      </c>
      <c r="P9" s="2">
        <v>1719</v>
      </c>
      <c r="Q9" s="2">
        <v>1723</v>
      </c>
      <c r="R9" s="2">
        <v>1676</v>
      </c>
      <c r="S9" s="2">
        <v>1652</v>
      </c>
      <c r="T9" s="2">
        <v>1588</v>
      </c>
      <c r="U9" s="2">
        <v>1637</v>
      </c>
      <c r="V9" s="2">
        <v>1613</v>
      </c>
      <c r="W9" s="2">
        <v>1653</v>
      </c>
      <c r="X9" s="2">
        <v>1650</v>
      </c>
      <c r="Y9" s="2">
        <v>1697</v>
      </c>
      <c r="Z9" s="2">
        <v>1795</v>
      </c>
      <c r="AA9" s="2">
        <v>1897</v>
      </c>
      <c r="AB9" s="2">
        <v>1938</v>
      </c>
      <c r="AC9" s="2">
        <v>1960</v>
      </c>
      <c r="AD9" s="2">
        <v>2044</v>
      </c>
      <c r="AE9" s="2">
        <v>2127</v>
      </c>
      <c r="AF9" s="2">
        <v>2105</v>
      </c>
    </row>
    <row r="10" spans="1:32" ht="15">
      <c r="A10" s="25"/>
      <c r="B10" s="4" t="s">
        <v>158</v>
      </c>
      <c r="C10" s="2">
        <v>56</v>
      </c>
      <c r="D10" s="2">
        <v>68</v>
      </c>
      <c r="E10" s="2">
        <v>73</v>
      </c>
      <c r="F10" s="2">
        <v>87</v>
      </c>
      <c r="G10" s="2">
        <v>99</v>
      </c>
      <c r="H10" s="2">
        <v>103</v>
      </c>
      <c r="I10" s="2">
        <v>89</v>
      </c>
      <c r="J10" s="2">
        <v>85</v>
      </c>
      <c r="K10" s="2">
        <v>82</v>
      </c>
      <c r="L10" s="2">
        <v>83</v>
      </c>
      <c r="M10" s="2">
        <v>81</v>
      </c>
      <c r="N10" s="2">
        <v>77</v>
      </c>
      <c r="O10" s="2">
        <v>78</v>
      </c>
      <c r="P10" s="2">
        <v>74</v>
      </c>
      <c r="Q10" s="2">
        <v>83</v>
      </c>
      <c r="R10" s="2">
        <v>90</v>
      </c>
      <c r="S10" s="2">
        <v>92</v>
      </c>
      <c r="T10" s="2">
        <v>102</v>
      </c>
      <c r="U10" s="2">
        <v>111</v>
      </c>
      <c r="V10" s="2">
        <v>121</v>
      </c>
      <c r="W10" s="2">
        <v>122</v>
      </c>
      <c r="X10" s="2">
        <v>130</v>
      </c>
      <c r="Y10" s="2">
        <v>140</v>
      </c>
      <c r="Z10" s="2">
        <v>149</v>
      </c>
      <c r="AA10" s="2">
        <v>151</v>
      </c>
      <c r="AB10" s="2">
        <v>167</v>
      </c>
      <c r="AC10" s="2">
        <v>146</v>
      </c>
      <c r="AD10" s="2">
        <v>158</v>
      </c>
      <c r="AE10" s="2">
        <v>149</v>
      </c>
      <c r="AF10" s="2">
        <v>161</v>
      </c>
    </row>
    <row r="11" spans="1:32" ht="15">
      <c r="A11" s="25"/>
      <c r="B11" s="4" t="s">
        <v>159</v>
      </c>
      <c r="C11" s="2">
        <v>9</v>
      </c>
      <c r="D11" s="2">
        <v>9</v>
      </c>
      <c r="E11" s="2">
        <v>14</v>
      </c>
      <c r="F11" s="2">
        <v>15</v>
      </c>
      <c r="G11" s="2">
        <v>17</v>
      </c>
      <c r="H11" s="2">
        <v>17</v>
      </c>
      <c r="I11" s="2">
        <v>12</v>
      </c>
      <c r="J11" s="2">
        <v>23</v>
      </c>
      <c r="K11" s="2">
        <v>50</v>
      </c>
      <c r="L11" s="2">
        <v>71</v>
      </c>
      <c r="M11" s="2">
        <v>71</v>
      </c>
      <c r="N11" s="2">
        <v>72</v>
      </c>
      <c r="O11" s="2">
        <v>79</v>
      </c>
      <c r="P11" s="2">
        <v>86</v>
      </c>
      <c r="Q11" s="2">
        <v>84</v>
      </c>
      <c r="R11" s="2">
        <v>103</v>
      </c>
      <c r="S11" s="2">
        <v>89</v>
      </c>
      <c r="T11" s="2">
        <v>93</v>
      </c>
      <c r="U11" s="2">
        <v>88</v>
      </c>
      <c r="V11" s="2">
        <v>78</v>
      </c>
      <c r="W11" s="2">
        <v>66</v>
      </c>
      <c r="X11" s="2">
        <v>82</v>
      </c>
      <c r="Y11" s="2">
        <v>78</v>
      </c>
      <c r="Z11" s="2">
        <v>95</v>
      </c>
      <c r="AA11" s="2">
        <v>111</v>
      </c>
      <c r="AB11" s="2">
        <v>119</v>
      </c>
      <c r="AC11" s="2">
        <v>93</v>
      </c>
      <c r="AD11" s="2">
        <v>128</v>
      </c>
      <c r="AE11" s="2">
        <v>165</v>
      </c>
      <c r="AF11" s="2">
        <v>194</v>
      </c>
    </row>
    <row r="12" spans="1:32" ht="15">
      <c r="A12" s="25"/>
      <c r="B12" s="4" t="s">
        <v>160</v>
      </c>
      <c r="C12" s="2">
        <v>112</v>
      </c>
      <c r="D12" s="2">
        <v>96</v>
      </c>
      <c r="E12" s="2">
        <v>92</v>
      </c>
      <c r="F12" s="2">
        <v>33</v>
      </c>
      <c r="G12" s="2">
        <v>37</v>
      </c>
      <c r="H12" s="2">
        <v>36</v>
      </c>
      <c r="I12" s="2">
        <v>31</v>
      </c>
      <c r="J12" s="2">
        <v>19</v>
      </c>
      <c r="K12" s="2" t="s">
        <v>33</v>
      </c>
      <c r="L12" s="2" t="s">
        <v>33</v>
      </c>
      <c r="M12" s="2" t="s">
        <v>33</v>
      </c>
      <c r="N12" s="2" t="s">
        <v>33</v>
      </c>
      <c r="O12" s="2" t="s">
        <v>33</v>
      </c>
      <c r="P12" s="2" t="s">
        <v>33</v>
      </c>
      <c r="Q12" s="2" t="s">
        <v>33</v>
      </c>
      <c r="R12" s="2" t="s">
        <v>33</v>
      </c>
      <c r="S12" s="2" t="s">
        <v>33</v>
      </c>
      <c r="T12" s="2" t="s">
        <v>33</v>
      </c>
      <c r="U12" s="2">
        <v>118</v>
      </c>
      <c r="V12" s="2">
        <v>115</v>
      </c>
      <c r="W12" s="2" t="s">
        <v>33</v>
      </c>
      <c r="X12" s="2" t="s">
        <v>33</v>
      </c>
      <c r="Y12" s="2" t="s">
        <v>33</v>
      </c>
      <c r="Z12" s="2" t="s">
        <v>33</v>
      </c>
      <c r="AA12" s="2" t="s">
        <v>33</v>
      </c>
      <c r="AB12" s="2" t="s">
        <v>33</v>
      </c>
      <c r="AC12" s="2" t="s">
        <v>33</v>
      </c>
      <c r="AD12" s="2" t="s">
        <v>33</v>
      </c>
      <c r="AE12" s="2" t="s">
        <v>33</v>
      </c>
      <c r="AF12" s="2" t="s">
        <v>33</v>
      </c>
    </row>
    <row r="13" spans="1:32" ht="15">
      <c r="A13" s="25"/>
      <c r="B13" s="4" t="s">
        <v>161</v>
      </c>
      <c r="C13" s="2">
        <v>8027</v>
      </c>
      <c r="D13" s="2">
        <v>8301</v>
      </c>
      <c r="E13" s="2">
        <v>8521</v>
      </c>
      <c r="F13" s="2">
        <v>9014</v>
      </c>
      <c r="G13" s="2">
        <v>9831</v>
      </c>
      <c r="H13" s="2">
        <v>10537</v>
      </c>
      <c r="I13" s="2">
        <v>11313</v>
      </c>
      <c r="J13" s="2">
        <v>11902</v>
      </c>
      <c r="K13" s="2">
        <v>12430</v>
      </c>
      <c r="L13" s="2">
        <v>12664</v>
      </c>
      <c r="M13" s="2">
        <v>12798</v>
      </c>
      <c r="N13" s="2">
        <v>12546</v>
      </c>
      <c r="O13" s="2">
        <v>12696</v>
      </c>
      <c r="P13" s="2">
        <v>12751</v>
      </c>
      <c r="Q13" s="2">
        <v>12732</v>
      </c>
      <c r="R13" s="2">
        <v>12757</v>
      </c>
      <c r="S13" s="2">
        <v>12397</v>
      </c>
      <c r="T13" s="2">
        <v>12450</v>
      </c>
      <c r="U13" s="2">
        <v>12631</v>
      </c>
      <c r="V13" s="2">
        <v>12782</v>
      </c>
      <c r="W13" s="2">
        <v>13066</v>
      </c>
      <c r="X13" s="2">
        <v>13436</v>
      </c>
      <c r="Y13" s="2">
        <v>13431</v>
      </c>
      <c r="Z13" s="2">
        <v>13726</v>
      </c>
      <c r="AA13" s="2">
        <v>14461</v>
      </c>
      <c r="AB13" s="2">
        <v>15070</v>
      </c>
      <c r="AC13" s="2">
        <v>16298</v>
      </c>
      <c r="AD13" s="2">
        <v>17163</v>
      </c>
      <c r="AE13" s="2">
        <v>17909</v>
      </c>
      <c r="AF13" s="2">
        <v>18478</v>
      </c>
    </row>
    <row r="14" spans="1:32" ht="15">
      <c r="A14" s="25"/>
      <c r="B14" s="4" t="s">
        <v>162</v>
      </c>
      <c r="C14" s="2">
        <v>208</v>
      </c>
      <c r="D14" s="2">
        <v>216</v>
      </c>
      <c r="E14" s="2">
        <v>295</v>
      </c>
      <c r="F14" s="2">
        <v>315</v>
      </c>
      <c r="G14" s="2">
        <v>301</v>
      </c>
      <c r="H14" s="2">
        <v>324</v>
      </c>
      <c r="I14" s="2">
        <v>390</v>
      </c>
      <c r="J14" s="2">
        <v>387</v>
      </c>
      <c r="K14" s="2">
        <v>421</v>
      </c>
      <c r="L14" s="2">
        <v>391</v>
      </c>
      <c r="M14" s="2">
        <v>452</v>
      </c>
      <c r="N14" s="2">
        <v>503</v>
      </c>
      <c r="O14" s="2">
        <v>524</v>
      </c>
      <c r="P14" s="2">
        <v>538</v>
      </c>
      <c r="Q14" s="2">
        <v>507</v>
      </c>
      <c r="R14" s="2">
        <v>533</v>
      </c>
      <c r="S14" s="2">
        <v>569</v>
      </c>
      <c r="T14" s="2">
        <v>613</v>
      </c>
      <c r="U14" s="2">
        <v>626</v>
      </c>
      <c r="V14" s="2">
        <v>632</v>
      </c>
      <c r="W14" s="2">
        <v>660</v>
      </c>
      <c r="X14" s="2">
        <v>690</v>
      </c>
      <c r="Y14" s="2">
        <v>751</v>
      </c>
      <c r="Z14" s="2">
        <v>784</v>
      </c>
      <c r="AA14" s="2">
        <v>833</v>
      </c>
      <c r="AB14" s="2">
        <v>914</v>
      </c>
      <c r="AC14" s="2">
        <v>912</v>
      </c>
      <c r="AD14" s="2">
        <v>938</v>
      </c>
      <c r="AE14" s="2">
        <v>1029</v>
      </c>
      <c r="AF14" s="2">
        <v>996</v>
      </c>
    </row>
    <row r="15" spans="1:32" ht="15">
      <c r="A15" s="25"/>
      <c r="B15" s="4" t="s">
        <v>163</v>
      </c>
      <c r="C15" s="2">
        <v>645</v>
      </c>
      <c r="D15" s="2">
        <v>610</v>
      </c>
      <c r="E15" s="2">
        <v>646</v>
      </c>
      <c r="F15" s="2">
        <v>692</v>
      </c>
      <c r="G15" s="2">
        <v>690</v>
      </c>
      <c r="H15" s="2">
        <v>660</v>
      </c>
      <c r="I15" s="2">
        <v>721</v>
      </c>
      <c r="J15" s="2">
        <v>712</v>
      </c>
      <c r="K15" s="2">
        <v>707</v>
      </c>
      <c r="L15" s="2">
        <v>693</v>
      </c>
      <c r="M15" s="2">
        <v>696</v>
      </c>
      <c r="N15" s="2">
        <v>535</v>
      </c>
      <c r="O15" s="2">
        <v>394</v>
      </c>
      <c r="P15" s="2">
        <v>248</v>
      </c>
      <c r="Q15" s="2" t="s">
        <v>33</v>
      </c>
      <c r="R15" s="2" t="s">
        <v>33</v>
      </c>
      <c r="S15" s="2" t="s">
        <v>33</v>
      </c>
      <c r="T15" s="2" t="s">
        <v>33</v>
      </c>
      <c r="U15" s="2" t="s">
        <v>33</v>
      </c>
      <c r="V15" s="2" t="s">
        <v>33</v>
      </c>
      <c r="W15" s="2" t="s">
        <v>33</v>
      </c>
      <c r="X15" s="2" t="s">
        <v>33</v>
      </c>
      <c r="Y15" s="2" t="s">
        <v>33</v>
      </c>
      <c r="Z15" s="2" t="s">
        <v>33</v>
      </c>
      <c r="AA15" s="2" t="s">
        <v>33</v>
      </c>
      <c r="AB15" s="2" t="s">
        <v>33</v>
      </c>
      <c r="AC15" s="2" t="s">
        <v>33</v>
      </c>
      <c r="AD15" s="2" t="s">
        <v>33</v>
      </c>
      <c r="AE15" s="2" t="s">
        <v>33</v>
      </c>
      <c r="AF15" s="2" t="s">
        <v>33</v>
      </c>
    </row>
    <row r="16" spans="1:32" ht="15">
      <c r="A16" s="25"/>
      <c r="B16" s="4" t="s">
        <v>164</v>
      </c>
      <c r="C16" s="2">
        <v>24</v>
      </c>
      <c r="D16" s="2">
        <v>36</v>
      </c>
      <c r="E16" s="2">
        <v>79</v>
      </c>
      <c r="F16" s="2">
        <v>42</v>
      </c>
      <c r="G16" s="2" t="s">
        <v>33</v>
      </c>
      <c r="H16" s="2" t="s">
        <v>33</v>
      </c>
      <c r="I16" s="2" t="s">
        <v>33</v>
      </c>
      <c r="J16" s="2" t="s">
        <v>33</v>
      </c>
      <c r="K16" s="2" t="s">
        <v>33</v>
      </c>
      <c r="L16" s="2" t="s">
        <v>33</v>
      </c>
      <c r="M16" s="2" t="s">
        <v>33</v>
      </c>
      <c r="N16" s="2" t="s">
        <v>33</v>
      </c>
      <c r="O16" s="2" t="s">
        <v>33</v>
      </c>
      <c r="P16" s="2" t="s">
        <v>33</v>
      </c>
      <c r="Q16" s="2" t="s">
        <v>33</v>
      </c>
      <c r="R16" s="2" t="s">
        <v>33</v>
      </c>
      <c r="S16" s="2" t="s">
        <v>33</v>
      </c>
      <c r="T16" s="2" t="s">
        <v>33</v>
      </c>
      <c r="U16" s="2" t="s">
        <v>33</v>
      </c>
      <c r="V16" s="2" t="s">
        <v>33</v>
      </c>
      <c r="W16" s="2" t="s">
        <v>33</v>
      </c>
      <c r="X16" s="2" t="s">
        <v>33</v>
      </c>
      <c r="Y16" s="2" t="s">
        <v>33</v>
      </c>
      <c r="Z16" s="2" t="s">
        <v>33</v>
      </c>
      <c r="AA16" s="2" t="s">
        <v>33</v>
      </c>
      <c r="AB16" s="2" t="s">
        <v>33</v>
      </c>
      <c r="AC16" s="2" t="s">
        <v>33</v>
      </c>
      <c r="AD16" s="2" t="s">
        <v>33</v>
      </c>
      <c r="AE16" s="2" t="s">
        <v>33</v>
      </c>
      <c r="AF16" s="2" t="s">
        <v>33</v>
      </c>
    </row>
    <row r="17" spans="1:32" ht="15">
      <c r="A17" s="25"/>
      <c r="B17" s="4" t="s">
        <v>165</v>
      </c>
      <c r="C17" s="2">
        <v>131</v>
      </c>
      <c r="D17" s="2">
        <v>140</v>
      </c>
      <c r="E17" s="2">
        <v>136</v>
      </c>
      <c r="F17" s="2">
        <v>204</v>
      </c>
      <c r="G17" s="2">
        <v>229</v>
      </c>
      <c r="H17" s="2">
        <v>258</v>
      </c>
      <c r="I17" s="2">
        <v>240</v>
      </c>
      <c r="J17" s="2">
        <v>287</v>
      </c>
      <c r="K17" s="2">
        <v>311</v>
      </c>
      <c r="L17" s="2">
        <v>370</v>
      </c>
      <c r="M17" s="2">
        <v>352</v>
      </c>
      <c r="N17" s="2">
        <v>917</v>
      </c>
      <c r="O17" s="2">
        <v>875</v>
      </c>
      <c r="P17" s="2">
        <v>895</v>
      </c>
      <c r="Q17" s="2">
        <v>929</v>
      </c>
      <c r="R17" s="2">
        <v>844</v>
      </c>
      <c r="S17" s="2">
        <v>1083</v>
      </c>
      <c r="T17" s="2">
        <v>1174</v>
      </c>
      <c r="U17" s="2">
        <v>1247</v>
      </c>
      <c r="V17" s="2">
        <v>1299</v>
      </c>
      <c r="W17" s="2">
        <v>1328</v>
      </c>
      <c r="X17" s="2">
        <v>1317</v>
      </c>
      <c r="Y17" s="2">
        <v>1518</v>
      </c>
      <c r="Z17" s="2">
        <v>1652</v>
      </c>
      <c r="AA17" s="2">
        <v>1725</v>
      </c>
      <c r="AB17" s="2">
        <v>1779</v>
      </c>
      <c r="AC17" s="2">
        <v>1845</v>
      </c>
      <c r="AD17" s="2">
        <v>1930</v>
      </c>
      <c r="AE17" s="2">
        <v>1648</v>
      </c>
      <c r="AF17" s="2">
        <v>1651</v>
      </c>
    </row>
    <row r="18" spans="1:32" ht="15">
      <c r="A18" s="25"/>
      <c r="B18" s="4" t="s">
        <v>166</v>
      </c>
      <c r="C18" s="2">
        <v>388</v>
      </c>
      <c r="D18" s="2">
        <v>404</v>
      </c>
      <c r="E18" s="2">
        <v>418</v>
      </c>
      <c r="F18" s="2">
        <v>389</v>
      </c>
      <c r="G18" s="2">
        <v>390</v>
      </c>
      <c r="H18" s="2">
        <v>381</v>
      </c>
      <c r="I18" s="2">
        <v>392</v>
      </c>
      <c r="J18" s="2">
        <v>381</v>
      </c>
      <c r="K18" s="2">
        <v>330</v>
      </c>
      <c r="L18" s="2">
        <v>373</v>
      </c>
      <c r="M18" s="2">
        <v>348</v>
      </c>
      <c r="N18" s="2">
        <v>342</v>
      </c>
      <c r="O18" s="2">
        <v>342</v>
      </c>
      <c r="P18" s="2">
        <v>311</v>
      </c>
      <c r="Q18" s="2">
        <v>302</v>
      </c>
      <c r="R18" s="2">
        <v>272</v>
      </c>
      <c r="S18" s="2">
        <v>308</v>
      </c>
      <c r="T18" s="2">
        <v>310</v>
      </c>
      <c r="U18" s="2">
        <v>331</v>
      </c>
      <c r="V18" s="2">
        <v>315</v>
      </c>
      <c r="W18" s="2">
        <v>311</v>
      </c>
      <c r="X18" s="2">
        <v>325</v>
      </c>
      <c r="Y18" s="2">
        <v>352</v>
      </c>
      <c r="Z18" s="2">
        <v>344</v>
      </c>
      <c r="AA18" s="2">
        <v>371</v>
      </c>
      <c r="AB18" s="2">
        <v>376</v>
      </c>
      <c r="AC18" s="2">
        <v>366</v>
      </c>
      <c r="AD18" s="2">
        <v>357</v>
      </c>
      <c r="AE18" s="2">
        <v>356</v>
      </c>
      <c r="AF18" s="2">
        <v>341</v>
      </c>
    </row>
    <row r="19" spans="1:32" ht="15">
      <c r="A19" s="25"/>
      <c r="B19" s="4" t="s">
        <v>167</v>
      </c>
      <c r="C19" s="2" t="s">
        <v>33</v>
      </c>
      <c r="D19" s="2">
        <v>11</v>
      </c>
      <c r="E19" s="2">
        <v>5</v>
      </c>
      <c r="F19" s="2">
        <v>350</v>
      </c>
      <c r="G19" s="2" t="s">
        <v>33</v>
      </c>
      <c r="H19" s="2" t="s">
        <v>33</v>
      </c>
      <c r="I19" s="2" t="s">
        <v>33</v>
      </c>
      <c r="J19" s="2" t="s">
        <v>33</v>
      </c>
      <c r="K19" s="2" t="s">
        <v>33</v>
      </c>
      <c r="L19" s="2" t="s">
        <v>33</v>
      </c>
      <c r="M19" s="2" t="s">
        <v>33</v>
      </c>
      <c r="N19" s="2" t="s">
        <v>33</v>
      </c>
      <c r="O19" s="2" t="s">
        <v>33</v>
      </c>
      <c r="P19" s="2" t="s">
        <v>33</v>
      </c>
      <c r="Q19" s="2" t="s">
        <v>33</v>
      </c>
      <c r="R19" s="2" t="s">
        <v>33</v>
      </c>
      <c r="S19" s="2" t="s">
        <v>33</v>
      </c>
      <c r="T19" s="2" t="s">
        <v>33</v>
      </c>
      <c r="U19" s="2" t="s">
        <v>33</v>
      </c>
      <c r="V19" s="2" t="s">
        <v>33</v>
      </c>
      <c r="W19" s="2" t="s">
        <v>33</v>
      </c>
      <c r="X19" s="2" t="s">
        <v>33</v>
      </c>
      <c r="Y19" s="2" t="s">
        <v>33</v>
      </c>
      <c r="Z19" s="2" t="s">
        <v>33</v>
      </c>
      <c r="AA19" s="2" t="s">
        <v>33</v>
      </c>
      <c r="AB19" s="2" t="s">
        <v>33</v>
      </c>
      <c r="AC19" s="2" t="s">
        <v>33</v>
      </c>
      <c r="AD19" s="2" t="s">
        <v>33</v>
      </c>
      <c r="AE19" s="2" t="s">
        <v>33</v>
      </c>
      <c r="AF19" s="2" t="s">
        <v>33</v>
      </c>
    </row>
    <row r="20" spans="1:32" ht="15">
      <c r="A20" s="25"/>
      <c r="B20" s="4" t="s">
        <v>168</v>
      </c>
      <c r="C20" s="2">
        <v>27</v>
      </c>
      <c r="D20" s="2">
        <v>28</v>
      </c>
      <c r="E20" s="2">
        <v>27</v>
      </c>
      <c r="F20" s="2">
        <v>28</v>
      </c>
      <c r="G20" s="2">
        <v>41</v>
      </c>
      <c r="H20" s="2">
        <v>59</v>
      </c>
      <c r="I20" s="2">
        <v>60</v>
      </c>
      <c r="J20" s="2">
        <v>59</v>
      </c>
      <c r="K20" s="2">
        <v>49</v>
      </c>
      <c r="L20" s="2">
        <v>53</v>
      </c>
      <c r="M20" s="2">
        <v>45</v>
      </c>
      <c r="N20" s="2">
        <v>55</v>
      </c>
      <c r="O20" s="2">
        <v>53</v>
      </c>
      <c r="P20" s="2">
        <v>67</v>
      </c>
      <c r="Q20" s="2">
        <v>64</v>
      </c>
      <c r="R20" s="2">
        <v>72</v>
      </c>
      <c r="S20" s="2">
        <v>71</v>
      </c>
      <c r="T20" s="2">
        <v>71</v>
      </c>
      <c r="U20" s="2">
        <v>56</v>
      </c>
      <c r="V20" s="2">
        <v>47</v>
      </c>
      <c r="W20" s="2">
        <v>41</v>
      </c>
      <c r="X20" s="2">
        <v>50</v>
      </c>
      <c r="Y20" s="2">
        <v>42</v>
      </c>
      <c r="Z20" s="2">
        <v>50</v>
      </c>
      <c r="AA20" s="2">
        <v>40</v>
      </c>
      <c r="AB20" s="2">
        <v>34</v>
      </c>
      <c r="AC20" s="2">
        <v>48</v>
      </c>
      <c r="AD20" s="2">
        <v>59</v>
      </c>
      <c r="AE20" s="2">
        <v>62</v>
      </c>
      <c r="AF20" s="2">
        <v>74</v>
      </c>
    </row>
    <row r="21" spans="1:32" ht="15">
      <c r="A21" s="25"/>
      <c r="B21" s="4" t="s">
        <v>169</v>
      </c>
      <c r="C21" s="2">
        <v>229</v>
      </c>
      <c r="D21" s="2">
        <v>234</v>
      </c>
      <c r="E21" s="2">
        <v>287</v>
      </c>
      <c r="F21" s="2">
        <v>359</v>
      </c>
      <c r="G21" s="2">
        <v>414</v>
      </c>
      <c r="H21" s="2">
        <v>414</v>
      </c>
      <c r="I21" s="2">
        <v>436</v>
      </c>
      <c r="J21" s="2">
        <v>451</v>
      </c>
      <c r="K21" s="2">
        <v>422</v>
      </c>
      <c r="L21" s="2">
        <v>412</v>
      </c>
      <c r="M21" s="2">
        <v>420</v>
      </c>
      <c r="N21" s="2">
        <v>464</v>
      </c>
      <c r="O21" s="2">
        <v>458</v>
      </c>
      <c r="P21" s="2">
        <v>398</v>
      </c>
      <c r="Q21" s="2">
        <v>422</v>
      </c>
      <c r="R21" s="2">
        <v>423</v>
      </c>
      <c r="S21" s="2">
        <v>424</v>
      </c>
      <c r="T21" s="2">
        <v>442</v>
      </c>
      <c r="U21" s="2">
        <v>494</v>
      </c>
      <c r="V21" s="2">
        <v>557</v>
      </c>
      <c r="W21" s="2">
        <v>615</v>
      </c>
      <c r="X21" s="2">
        <v>695</v>
      </c>
      <c r="Y21" s="2">
        <v>743</v>
      </c>
      <c r="Z21" s="2">
        <v>747</v>
      </c>
      <c r="AA21" s="2">
        <v>809</v>
      </c>
      <c r="AB21" s="2">
        <v>809</v>
      </c>
      <c r="AC21" s="2">
        <v>816</v>
      </c>
      <c r="AD21" s="2">
        <v>873</v>
      </c>
      <c r="AE21" s="2">
        <v>909</v>
      </c>
      <c r="AF21" s="2">
        <v>912</v>
      </c>
    </row>
    <row r="22" spans="1:32" ht="15">
      <c r="A22" s="25"/>
      <c r="B22" s="4" t="s">
        <v>170</v>
      </c>
      <c r="C22" s="2">
        <v>69</v>
      </c>
      <c r="D22" s="2">
        <v>90</v>
      </c>
      <c r="E22" s="2">
        <v>116</v>
      </c>
      <c r="F22" s="2">
        <v>143</v>
      </c>
      <c r="G22" s="2">
        <v>148</v>
      </c>
      <c r="H22" s="2">
        <v>146</v>
      </c>
      <c r="I22" s="2">
        <v>166</v>
      </c>
      <c r="J22" s="2">
        <v>200</v>
      </c>
      <c r="K22" s="2">
        <v>212</v>
      </c>
      <c r="L22" s="2">
        <v>232</v>
      </c>
      <c r="M22" s="2">
        <v>205</v>
      </c>
      <c r="N22" s="2">
        <v>211</v>
      </c>
      <c r="O22" s="2">
        <v>230</v>
      </c>
      <c r="P22" s="2">
        <v>226</v>
      </c>
      <c r="Q22" s="2">
        <v>246</v>
      </c>
      <c r="R22" s="2">
        <v>235</v>
      </c>
      <c r="S22" s="2">
        <v>252</v>
      </c>
      <c r="T22" s="2">
        <v>227</v>
      </c>
      <c r="U22" s="2">
        <v>222</v>
      </c>
      <c r="V22" s="2">
        <v>234</v>
      </c>
      <c r="W22" s="2">
        <v>224</v>
      </c>
      <c r="X22" s="2">
        <v>216</v>
      </c>
      <c r="Y22" s="2">
        <v>215</v>
      </c>
      <c r="Z22" s="2">
        <v>196</v>
      </c>
      <c r="AA22" s="2">
        <v>224</v>
      </c>
      <c r="AB22" s="2">
        <v>251</v>
      </c>
      <c r="AC22" s="2">
        <v>174</v>
      </c>
      <c r="AD22" s="2">
        <v>125</v>
      </c>
      <c r="AE22" s="2" t="s">
        <v>33</v>
      </c>
      <c r="AF22" s="2" t="s">
        <v>33</v>
      </c>
    </row>
    <row r="23" spans="1:32" ht="15">
      <c r="A23" s="25"/>
      <c r="B23" s="4" t="s">
        <v>171</v>
      </c>
      <c r="C23" s="2">
        <v>91</v>
      </c>
      <c r="D23" s="2">
        <v>95</v>
      </c>
      <c r="E23" s="2">
        <v>76</v>
      </c>
      <c r="F23" s="2">
        <v>88</v>
      </c>
      <c r="G23" s="2">
        <v>91</v>
      </c>
      <c r="H23" s="2">
        <v>82</v>
      </c>
      <c r="I23" s="2">
        <v>84</v>
      </c>
      <c r="J23" s="2">
        <v>91</v>
      </c>
      <c r="K23" s="2">
        <v>87</v>
      </c>
      <c r="L23" s="2">
        <v>108</v>
      </c>
      <c r="M23" s="2">
        <v>120</v>
      </c>
      <c r="N23" s="2">
        <v>109</v>
      </c>
      <c r="O23" s="2">
        <v>94</v>
      </c>
      <c r="P23" s="2">
        <v>85</v>
      </c>
      <c r="Q23" s="2">
        <v>70</v>
      </c>
      <c r="R23" s="2">
        <v>53</v>
      </c>
      <c r="S23" s="2">
        <v>53</v>
      </c>
      <c r="T23" s="2">
        <v>37</v>
      </c>
      <c r="U23" s="2">
        <v>59</v>
      </c>
      <c r="V23" s="2">
        <v>65</v>
      </c>
      <c r="W23" s="2">
        <v>71</v>
      </c>
      <c r="X23" s="2">
        <v>84</v>
      </c>
      <c r="Y23" s="2">
        <v>83</v>
      </c>
      <c r="Z23" s="2">
        <v>160</v>
      </c>
      <c r="AA23" s="2">
        <v>212</v>
      </c>
      <c r="AB23" s="2">
        <v>234</v>
      </c>
      <c r="AC23" s="2">
        <v>62</v>
      </c>
      <c r="AD23" s="2">
        <v>44</v>
      </c>
      <c r="AE23" s="2">
        <v>36</v>
      </c>
      <c r="AF23" s="2" t="s">
        <v>33</v>
      </c>
    </row>
    <row r="24" spans="1:32" ht="15">
      <c r="A24" s="26"/>
      <c r="B24" s="4" t="s">
        <v>172</v>
      </c>
      <c r="C24" s="2">
        <v>86341</v>
      </c>
      <c r="D24" s="2">
        <v>88932</v>
      </c>
      <c r="E24" s="2">
        <v>90303</v>
      </c>
      <c r="F24" s="2">
        <v>92467</v>
      </c>
      <c r="G24" s="2">
        <v>93556</v>
      </c>
      <c r="H24" s="2">
        <v>95066</v>
      </c>
      <c r="I24" s="2">
        <v>97946</v>
      </c>
      <c r="J24" s="2">
        <v>100988</v>
      </c>
      <c r="K24" s="2">
        <v>103130</v>
      </c>
      <c r="L24" s="2">
        <v>104574</v>
      </c>
      <c r="M24" s="2">
        <v>105124</v>
      </c>
      <c r="N24" s="2">
        <v>106203</v>
      </c>
      <c r="O24" s="2">
        <v>106323</v>
      </c>
      <c r="P24" s="2">
        <v>106181</v>
      </c>
      <c r="Q24" s="2">
        <v>106169</v>
      </c>
      <c r="R24" s="2">
        <v>105639</v>
      </c>
      <c r="S24" s="2">
        <v>105306</v>
      </c>
      <c r="T24" s="2">
        <v>105453</v>
      </c>
      <c r="U24" s="2">
        <v>106190</v>
      </c>
      <c r="V24" s="2">
        <v>107057</v>
      </c>
      <c r="W24" s="2">
        <v>107924</v>
      </c>
      <c r="X24" s="2">
        <v>109084</v>
      </c>
      <c r="Y24" s="2">
        <v>109809</v>
      </c>
      <c r="Z24" s="2">
        <v>110763</v>
      </c>
      <c r="AA24" s="2">
        <v>112071</v>
      </c>
      <c r="AB24" s="2">
        <v>113117</v>
      </c>
      <c r="AC24" s="2">
        <v>113896</v>
      </c>
      <c r="AD24" s="2">
        <v>116281</v>
      </c>
      <c r="AE24" s="2">
        <v>119140</v>
      </c>
      <c r="AF24" s="2">
        <v>120349</v>
      </c>
    </row>
    <row r="25" spans="1:32" ht="15">
      <c r="A25" s="24" t="s">
        <v>173</v>
      </c>
      <c r="B25" s="4" t="s">
        <v>174</v>
      </c>
      <c r="C25" s="2">
        <v>72</v>
      </c>
      <c r="D25" s="2">
        <v>50</v>
      </c>
      <c r="E25" s="2">
        <v>54</v>
      </c>
      <c r="F25" s="2">
        <v>31</v>
      </c>
      <c r="G25" s="2">
        <v>32</v>
      </c>
      <c r="H25" s="2">
        <v>33</v>
      </c>
      <c r="I25" s="2">
        <v>30</v>
      </c>
      <c r="J25" s="2">
        <v>31</v>
      </c>
      <c r="K25" s="2">
        <v>26</v>
      </c>
      <c r="L25" s="2">
        <v>34</v>
      </c>
      <c r="M25" s="2">
        <v>48</v>
      </c>
      <c r="N25" s="2">
        <v>51</v>
      </c>
      <c r="O25" s="2">
        <v>58</v>
      </c>
      <c r="P25" s="2">
        <v>56</v>
      </c>
      <c r="Q25" s="2" t="s">
        <v>33</v>
      </c>
      <c r="R25" s="2" t="s">
        <v>33</v>
      </c>
      <c r="S25" s="2" t="s">
        <v>33</v>
      </c>
      <c r="T25" s="2" t="s">
        <v>33</v>
      </c>
      <c r="U25" s="2" t="s">
        <v>33</v>
      </c>
      <c r="V25" s="2" t="s">
        <v>33</v>
      </c>
      <c r="W25" s="2" t="s">
        <v>33</v>
      </c>
      <c r="X25" s="2" t="s">
        <v>33</v>
      </c>
      <c r="Y25" s="2" t="s">
        <v>33</v>
      </c>
      <c r="Z25" s="2" t="s">
        <v>33</v>
      </c>
      <c r="AA25" s="2" t="s">
        <v>33</v>
      </c>
      <c r="AB25" s="2" t="s">
        <v>33</v>
      </c>
      <c r="AC25" s="2" t="s">
        <v>33</v>
      </c>
      <c r="AD25" s="2" t="s">
        <v>33</v>
      </c>
      <c r="AE25" s="2" t="s">
        <v>33</v>
      </c>
      <c r="AF25" s="2" t="s">
        <v>33</v>
      </c>
    </row>
    <row r="26" spans="1:32" ht="15">
      <c r="A26" s="25"/>
      <c r="B26" s="4" t="s">
        <v>175</v>
      </c>
      <c r="C26" s="2">
        <v>84</v>
      </c>
      <c r="D26" s="2">
        <v>81</v>
      </c>
      <c r="E26" s="2">
        <v>85</v>
      </c>
      <c r="F26" s="2">
        <v>79</v>
      </c>
      <c r="G26" s="2">
        <v>54</v>
      </c>
      <c r="H26" s="2">
        <v>52</v>
      </c>
      <c r="I26" s="2">
        <v>57</v>
      </c>
      <c r="J26" s="2">
        <v>55</v>
      </c>
      <c r="K26" s="2">
        <v>48</v>
      </c>
      <c r="L26" s="2">
        <v>45</v>
      </c>
      <c r="M26" s="2" t="s">
        <v>33</v>
      </c>
      <c r="N26" s="2" t="s">
        <v>33</v>
      </c>
      <c r="O26" s="2" t="s">
        <v>33</v>
      </c>
      <c r="P26" s="2" t="s">
        <v>33</v>
      </c>
      <c r="Q26" s="2" t="s">
        <v>33</v>
      </c>
      <c r="R26" s="2" t="s">
        <v>33</v>
      </c>
      <c r="S26" s="2" t="s">
        <v>33</v>
      </c>
      <c r="T26" s="2" t="s">
        <v>33</v>
      </c>
      <c r="U26" s="2" t="s">
        <v>33</v>
      </c>
      <c r="V26" s="2" t="s">
        <v>33</v>
      </c>
      <c r="W26" s="2" t="s">
        <v>33</v>
      </c>
      <c r="X26" s="2" t="s">
        <v>33</v>
      </c>
      <c r="Y26" s="2" t="s">
        <v>33</v>
      </c>
      <c r="Z26" s="2" t="s">
        <v>33</v>
      </c>
      <c r="AA26" s="2" t="s">
        <v>33</v>
      </c>
      <c r="AB26" s="2" t="s">
        <v>33</v>
      </c>
      <c r="AC26" s="2" t="s">
        <v>33</v>
      </c>
      <c r="AD26" s="2" t="s">
        <v>33</v>
      </c>
      <c r="AE26" s="2" t="s">
        <v>33</v>
      </c>
      <c r="AF26" s="2" t="s">
        <v>33</v>
      </c>
    </row>
    <row r="27" spans="1:32" ht="15">
      <c r="A27" s="25"/>
      <c r="B27" s="4" t="s">
        <v>176</v>
      </c>
      <c r="C27" s="2">
        <v>1215</v>
      </c>
      <c r="D27" s="2">
        <v>1221</v>
      </c>
      <c r="E27" s="2">
        <v>1301</v>
      </c>
      <c r="F27" s="2">
        <v>1347</v>
      </c>
      <c r="G27" s="2">
        <v>1469</v>
      </c>
      <c r="H27" s="2">
        <v>1519</v>
      </c>
      <c r="I27" s="2">
        <v>1562</v>
      </c>
      <c r="J27" s="2">
        <v>1602</v>
      </c>
      <c r="K27" s="2">
        <v>1660</v>
      </c>
      <c r="L27" s="2">
        <v>1736</v>
      </c>
      <c r="M27" s="2">
        <v>1696</v>
      </c>
      <c r="N27" s="2">
        <v>1720</v>
      </c>
      <c r="O27" s="2">
        <v>1677</v>
      </c>
      <c r="P27" s="2">
        <v>1722</v>
      </c>
      <c r="Q27" s="2">
        <v>1272</v>
      </c>
      <c r="R27" s="2">
        <v>1730</v>
      </c>
      <c r="S27" s="2">
        <v>2196</v>
      </c>
      <c r="T27" s="2">
        <v>2266</v>
      </c>
      <c r="U27" s="2">
        <v>2267</v>
      </c>
      <c r="V27" s="2">
        <v>2326</v>
      </c>
      <c r="W27" s="2">
        <v>2374</v>
      </c>
      <c r="X27" s="2">
        <v>2386</v>
      </c>
      <c r="Y27" s="2">
        <v>2421</v>
      </c>
      <c r="Z27" s="2">
        <v>2472</v>
      </c>
      <c r="AA27" s="2">
        <v>2447</v>
      </c>
      <c r="AB27" s="2">
        <v>2453</v>
      </c>
      <c r="AC27" s="2">
        <v>2257</v>
      </c>
      <c r="AD27" s="2">
        <v>2246</v>
      </c>
      <c r="AE27" s="2">
        <v>2231</v>
      </c>
      <c r="AF27" s="2">
        <v>2155</v>
      </c>
    </row>
    <row r="28" spans="1:32" ht="15">
      <c r="A28" s="25"/>
      <c r="B28" s="4" t="s">
        <v>177</v>
      </c>
      <c r="C28" s="2">
        <v>46</v>
      </c>
      <c r="D28" s="2">
        <v>33</v>
      </c>
      <c r="E28" s="2">
        <v>38</v>
      </c>
      <c r="F28" s="2">
        <v>36</v>
      </c>
      <c r="G28" s="2">
        <v>29</v>
      </c>
      <c r="H28" s="2">
        <v>34</v>
      </c>
      <c r="I28" s="2">
        <v>251</v>
      </c>
      <c r="J28" s="2">
        <v>356</v>
      </c>
      <c r="K28" s="2">
        <v>879</v>
      </c>
      <c r="L28" s="2">
        <v>1447</v>
      </c>
      <c r="M28" s="2">
        <v>1559</v>
      </c>
      <c r="N28" s="2">
        <v>2052</v>
      </c>
      <c r="O28" s="2">
        <v>2247</v>
      </c>
      <c r="P28" s="2">
        <v>2362</v>
      </c>
      <c r="Q28" s="2">
        <v>2372</v>
      </c>
      <c r="R28" s="2">
        <v>2430</v>
      </c>
      <c r="S28" s="2">
        <v>2385</v>
      </c>
      <c r="T28" s="2">
        <v>2188</v>
      </c>
      <c r="U28" s="2">
        <v>2115</v>
      </c>
      <c r="V28" s="2">
        <v>2118</v>
      </c>
      <c r="W28" s="2">
        <v>2096</v>
      </c>
      <c r="X28" s="2">
        <v>2081</v>
      </c>
      <c r="Y28" s="2">
        <v>2005</v>
      </c>
      <c r="Z28" s="2">
        <v>1986</v>
      </c>
      <c r="AA28" s="2">
        <v>1945</v>
      </c>
      <c r="AB28" s="2">
        <v>1916</v>
      </c>
      <c r="AC28" s="2">
        <v>1812</v>
      </c>
      <c r="AD28" s="2">
        <v>1824</v>
      </c>
      <c r="AE28" s="2">
        <v>1786</v>
      </c>
      <c r="AF28" s="2">
        <v>1677</v>
      </c>
    </row>
    <row r="29" spans="1:32" ht="15">
      <c r="A29" s="25"/>
      <c r="B29" s="4" t="s">
        <v>178</v>
      </c>
      <c r="C29" s="2">
        <v>824</v>
      </c>
      <c r="D29" s="2">
        <v>974</v>
      </c>
      <c r="E29" s="2">
        <v>1111</v>
      </c>
      <c r="F29" s="2">
        <v>1092</v>
      </c>
      <c r="G29" s="2">
        <v>1070</v>
      </c>
      <c r="H29" s="2">
        <v>1044</v>
      </c>
      <c r="I29" s="2">
        <v>1074</v>
      </c>
      <c r="J29" s="2">
        <v>1215</v>
      </c>
      <c r="K29" s="2">
        <v>1263</v>
      </c>
      <c r="L29" s="2">
        <v>1296</v>
      </c>
      <c r="M29" s="2">
        <v>1273</v>
      </c>
      <c r="N29" s="2">
        <v>1284</v>
      </c>
      <c r="O29" s="2">
        <v>1129</v>
      </c>
      <c r="P29" s="2">
        <v>1082</v>
      </c>
      <c r="Q29" s="2">
        <v>864</v>
      </c>
      <c r="R29" s="2">
        <v>847</v>
      </c>
      <c r="S29" s="2">
        <v>788</v>
      </c>
      <c r="T29" s="2">
        <v>604</v>
      </c>
      <c r="U29" s="2">
        <v>628</v>
      </c>
      <c r="V29" s="2">
        <v>606</v>
      </c>
      <c r="W29" s="2">
        <v>662</v>
      </c>
      <c r="X29" s="2">
        <v>653</v>
      </c>
      <c r="Y29" s="2">
        <v>667</v>
      </c>
      <c r="Z29" s="2">
        <v>691</v>
      </c>
      <c r="AA29" s="2">
        <v>708</v>
      </c>
      <c r="AB29" s="2">
        <v>762</v>
      </c>
      <c r="AC29" s="2">
        <v>679</v>
      </c>
      <c r="AD29" s="2">
        <v>672</v>
      </c>
      <c r="AE29" s="2">
        <v>704</v>
      </c>
      <c r="AF29" s="2">
        <v>710</v>
      </c>
    </row>
    <row r="30" spans="1:32" ht="15">
      <c r="A30" s="25"/>
      <c r="B30" s="4" t="s">
        <v>179</v>
      </c>
      <c r="C30" s="2">
        <v>99</v>
      </c>
      <c r="D30" s="2">
        <v>106</v>
      </c>
      <c r="E30" s="2">
        <v>113</v>
      </c>
      <c r="F30" s="2">
        <v>123</v>
      </c>
      <c r="G30" s="2">
        <v>107</v>
      </c>
      <c r="H30" s="2">
        <v>153</v>
      </c>
      <c r="I30" s="2">
        <v>168</v>
      </c>
      <c r="J30" s="2">
        <v>214</v>
      </c>
      <c r="K30" s="2">
        <v>218</v>
      </c>
      <c r="L30" s="2">
        <v>212</v>
      </c>
      <c r="M30" s="2">
        <v>211</v>
      </c>
      <c r="N30" s="2">
        <v>226</v>
      </c>
      <c r="O30" s="2">
        <v>234</v>
      </c>
      <c r="P30" s="2">
        <v>146</v>
      </c>
      <c r="Q30" s="2">
        <v>160</v>
      </c>
      <c r="R30" s="2">
        <v>167</v>
      </c>
      <c r="S30" s="2">
        <v>193</v>
      </c>
      <c r="T30" s="2">
        <v>220</v>
      </c>
      <c r="U30" s="2">
        <v>270</v>
      </c>
      <c r="V30" s="2">
        <v>304</v>
      </c>
      <c r="W30" s="2">
        <v>343</v>
      </c>
      <c r="X30" s="2">
        <v>380</v>
      </c>
      <c r="Y30" s="2">
        <v>399</v>
      </c>
      <c r="Z30" s="2">
        <v>478</v>
      </c>
      <c r="AA30" s="2">
        <v>509</v>
      </c>
      <c r="AB30" s="2">
        <v>513</v>
      </c>
      <c r="AC30" s="2">
        <v>523</v>
      </c>
      <c r="AD30" s="2">
        <v>535</v>
      </c>
      <c r="AE30" s="2">
        <v>548</v>
      </c>
      <c r="AF30" s="2">
        <v>520</v>
      </c>
    </row>
    <row r="31" spans="1:32" ht="15">
      <c r="A31" s="25"/>
      <c r="B31" s="4" t="s">
        <v>172</v>
      </c>
      <c r="C31" s="2">
        <v>2340</v>
      </c>
      <c r="D31" s="2">
        <v>2465</v>
      </c>
      <c r="E31" s="2">
        <v>2702</v>
      </c>
      <c r="F31" s="2">
        <v>2708</v>
      </c>
      <c r="G31" s="2">
        <v>2761</v>
      </c>
      <c r="H31" s="2">
        <v>2835</v>
      </c>
      <c r="I31" s="2">
        <v>3142</v>
      </c>
      <c r="J31" s="2">
        <v>3473</v>
      </c>
      <c r="K31" s="2">
        <v>4094</v>
      </c>
      <c r="L31" s="2">
        <v>4770</v>
      </c>
      <c r="M31" s="2">
        <v>4787</v>
      </c>
      <c r="N31" s="2">
        <v>5333</v>
      </c>
      <c r="O31" s="2">
        <v>5345</v>
      </c>
      <c r="P31" s="2">
        <v>5368</v>
      </c>
      <c r="Q31" s="2">
        <v>4668</v>
      </c>
      <c r="R31" s="2">
        <v>5174</v>
      </c>
      <c r="S31" s="2">
        <v>5562</v>
      </c>
      <c r="T31" s="2">
        <v>5278</v>
      </c>
      <c r="U31" s="2">
        <v>5280</v>
      </c>
      <c r="V31" s="2">
        <v>5354</v>
      </c>
      <c r="W31" s="2">
        <v>5475</v>
      </c>
      <c r="X31" s="2">
        <v>5500</v>
      </c>
      <c r="Y31" s="2">
        <v>5492</v>
      </c>
      <c r="Z31" s="2">
        <v>5627</v>
      </c>
      <c r="AA31" s="2">
        <v>5609</v>
      </c>
      <c r="AB31" s="2">
        <v>5644</v>
      </c>
      <c r="AC31" s="2">
        <v>5271</v>
      </c>
      <c r="AD31" s="2">
        <v>5277</v>
      </c>
      <c r="AE31" s="2">
        <v>5269</v>
      </c>
      <c r="AF31" s="2">
        <v>5062</v>
      </c>
    </row>
    <row r="32" spans="1:32" ht="15">
      <c r="A32" s="24" t="s">
        <v>180</v>
      </c>
      <c r="B32" s="4" t="s">
        <v>52</v>
      </c>
      <c r="C32" s="2">
        <v>607654</v>
      </c>
      <c r="D32" s="2">
        <v>620451</v>
      </c>
      <c r="E32" s="2">
        <v>631574</v>
      </c>
      <c r="F32" s="2">
        <v>632123</v>
      </c>
      <c r="G32" s="2">
        <v>633372</v>
      </c>
      <c r="H32" s="2">
        <v>635906</v>
      </c>
      <c r="I32" s="2">
        <v>646822</v>
      </c>
      <c r="J32" s="2">
        <v>657248</v>
      </c>
      <c r="K32" s="2">
        <v>657430</v>
      </c>
      <c r="L32" s="2">
        <v>653446</v>
      </c>
      <c r="M32" s="2">
        <v>650834</v>
      </c>
      <c r="N32" s="2">
        <v>648342</v>
      </c>
      <c r="O32" s="2">
        <v>646426</v>
      </c>
      <c r="P32" s="2">
        <v>649310</v>
      </c>
      <c r="Q32" s="2">
        <v>653561</v>
      </c>
      <c r="R32" s="2">
        <v>651869</v>
      </c>
      <c r="S32" s="2">
        <v>649092</v>
      </c>
      <c r="T32" s="2">
        <v>651669</v>
      </c>
      <c r="U32" s="2">
        <v>655793</v>
      </c>
      <c r="V32" s="2">
        <v>664404</v>
      </c>
      <c r="W32" s="2">
        <v>674561</v>
      </c>
      <c r="X32" s="2">
        <v>685750</v>
      </c>
      <c r="Y32" s="2">
        <v>693138</v>
      </c>
      <c r="Z32" s="2">
        <v>700242</v>
      </c>
      <c r="AA32" s="2">
        <v>708667</v>
      </c>
      <c r="AB32" s="2">
        <v>707811</v>
      </c>
      <c r="AC32" s="2">
        <v>695984</v>
      </c>
      <c r="AD32" s="2">
        <v>709480</v>
      </c>
      <c r="AE32" s="2">
        <v>726590</v>
      </c>
      <c r="AF32" s="2">
        <v>731001</v>
      </c>
    </row>
    <row r="33" spans="1:32" ht="15">
      <c r="A33" s="25"/>
      <c r="B33" s="4" t="s">
        <v>172</v>
      </c>
      <c r="C33" s="2">
        <v>607654</v>
      </c>
      <c r="D33" s="2">
        <v>620451</v>
      </c>
      <c r="E33" s="2">
        <v>631574</v>
      </c>
      <c r="F33" s="2">
        <v>632123</v>
      </c>
      <c r="G33" s="2">
        <v>633372</v>
      </c>
      <c r="H33" s="2">
        <v>635906</v>
      </c>
      <c r="I33" s="2">
        <v>646822</v>
      </c>
      <c r="J33" s="2">
        <v>657248</v>
      </c>
      <c r="K33" s="2">
        <v>657430</v>
      </c>
      <c r="L33" s="2">
        <v>653446</v>
      </c>
      <c r="M33" s="2">
        <v>650834</v>
      </c>
      <c r="N33" s="2">
        <v>648342</v>
      </c>
      <c r="O33" s="2">
        <v>646426</v>
      </c>
      <c r="P33" s="2">
        <v>649310</v>
      </c>
      <c r="Q33" s="2">
        <v>653561</v>
      </c>
      <c r="R33" s="2">
        <v>651869</v>
      </c>
      <c r="S33" s="2">
        <v>649092</v>
      </c>
      <c r="T33" s="2">
        <v>651669</v>
      </c>
      <c r="U33" s="2">
        <v>655793</v>
      </c>
      <c r="V33" s="2">
        <v>664404</v>
      </c>
      <c r="W33" s="2">
        <v>674561</v>
      </c>
      <c r="X33" s="2">
        <v>685750</v>
      </c>
      <c r="Y33" s="2">
        <v>693138</v>
      </c>
      <c r="Z33" s="2">
        <v>700242</v>
      </c>
      <c r="AA33" s="2">
        <v>708667</v>
      </c>
      <c r="AB33" s="2">
        <v>707811</v>
      </c>
      <c r="AC33" s="2">
        <v>695984</v>
      </c>
      <c r="AD33" s="2">
        <v>709480</v>
      </c>
      <c r="AE33" s="2">
        <v>726590</v>
      </c>
      <c r="AF33" s="2">
        <v>731001</v>
      </c>
    </row>
    <row r="34" spans="1:32" ht="14">
      <c r="A34" s="27" t="s">
        <v>11</v>
      </c>
      <c r="B34" s="27"/>
      <c r="C34" s="2">
        <v>696335</v>
      </c>
      <c r="D34" s="2">
        <v>711848</v>
      </c>
      <c r="E34" s="2">
        <v>724579</v>
      </c>
      <c r="F34" s="2">
        <v>727298</v>
      </c>
      <c r="G34" s="2">
        <v>729689</v>
      </c>
      <c r="H34" s="2">
        <v>733807</v>
      </c>
      <c r="I34" s="2">
        <v>747910</v>
      </c>
      <c r="J34" s="2">
        <v>761709</v>
      </c>
      <c r="K34" s="2">
        <v>764654</v>
      </c>
      <c r="L34" s="2">
        <v>762790</v>
      </c>
      <c r="M34" s="2">
        <v>760745</v>
      </c>
      <c r="N34" s="2">
        <v>759878</v>
      </c>
      <c r="O34" s="2">
        <v>758094</v>
      </c>
      <c r="P34" s="2">
        <v>760859</v>
      </c>
      <c r="Q34" s="2">
        <v>764398</v>
      </c>
      <c r="R34" s="2">
        <v>762682</v>
      </c>
      <c r="S34" s="2">
        <v>759960</v>
      </c>
      <c r="T34" s="2">
        <v>762400</v>
      </c>
      <c r="U34" s="2">
        <v>767263</v>
      </c>
      <c r="V34" s="2">
        <v>776815</v>
      </c>
      <c r="W34" s="2">
        <v>787960</v>
      </c>
      <c r="X34" s="2">
        <v>800334</v>
      </c>
      <c r="Y34" s="2">
        <v>808439</v>
      </c>
      <c r="Z34" s="2">
        <v>816632</v>
      </c>
      <c r="AA34" s="2">
        <v>826347</v>
      </c>
      <c r="AB34" s="2">
        <v>826572</v>
      </c>
      <c r="AC34" s="2">
        <v>815151</v>
      </c>
      <c r="AD34" s="2">
        <v>831038</v>
      </c>
      <c r="AE34" s="2">
        <v>850999</v>
      </c>
      <c r="AF34" s="2">
        <v>856412</v>
      </c>
    </row>
  </sheetData>
  <mergeCells count="5">
    <mergeCell ref="A1:T1"/>
    <mergeCell ref="A4:A24"/>
    <mergeCell ref="A25:A31"/>
    <mergeCell ref="A32:A33"/>
    <mergeCell ref="A34:B34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1EF2C-22A2-49FC-876E-DFAF12704EA4}">
  <dimension ref="A1:AE7"/>
  <sheetViews>
    <sheetView topLeftCell="J1" workbookViewId="0">
      <selection sqref="A1:T1"/>
    </sheetView>
  </sheetViews>
  <sheetFormatPr baseColWidth="10" defaultColWidth="9" defaultRowHeight="13"/>
  <cols>
    <col min="1" max="1" width="53.796875" customWidth="1"/>
  </cols>
  <sheetData>
    <row r="1" spans="1:31" ht="16" thickBot="1">
      <c r="A1" s="20" t="str">
        <f ca="1">"Student Roll by Māori Medium Peak Body Affiliation, as at 1 July 1996-"&amp;YEAR(TODAY())</f>
        <v>Student Roll by Māori Medium Peak Body Affiliation, as at 1 July 1996-2025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3" spans="1:31" ht="15">
      <c r="A3" s="4" t="s">
        <v>243</v>
      </c>
      <c r="B3" s="6">
        <v>1996</v>
      </c>
      <c r="C3" s="6">
        <v>1997</v>
      </c>
      <c r="D3" s="6">
        <v>1998</v>
      </c>
      <c r="E3" s="6">
        <v>1999</v>
      </c>
      <c r="F3" s="6">
        <v>2000</v>
      </c>
      <c r="G3" s="6">
        <v>2001</v>
      </c>
      <c r="H3" s="6">
        <v>2002</v>
      </c>
      <c r="I3" s="6">
        <v>2003</v>
      </c>
      <c r="J3" s="6">
        <v>2004</v>
      </c>
      <c r="K3" s="6">
        <v>2005</v>
      </c>
      <c r="L3" s="6">
        <v>2006</v>
      </c>
      <c r="M3" s="6">
        <v>2007</v>
      </c>
      <c r="N3" s="6">
        <v>2008</v>
      </c>
      <c r="O3" s="6">
        <v>2009</v>
      </c>
      <c r="P3" s="6">
        <v>2010</v>
      </c>
      <c r="Q3" s="6">
        <v>2011</v>
      </c>
      <c r="R3" s="6">
        <v>2012</v>
      </c>
      <c r="S3" s="6">
        <v>2013</v>
      </c>
      <c r="T3" s="6">
        <v>2014</v>
      </c>
      <c r="U3" s="6">
        <v>2015</v>
      </c>
      <c r="V3" s="6">
        <v>2016</v>
      </c>
      <c r="W3" s="6">
        <v>2017</v>
      </c>
      <c r="X3" s="6">
        <v>2018</v>
      </c>
      <c r="Y3" s="6">
        <v>2019</v>
      </c>
      <c r="Z3" s="6">
        <v>2020</v>
      </c>
      <c r="AA3" s="6">
        <v>2021</v>
      </c>
      <c r="AB3" s="6">
        <v>2022</v>
      </c>
      <c r="AC3" s="6">
        <v>2023</v>
      </c>
      <c r="AD3" s="6">
        <v>2024</v>
      </c>
      <c r="AE3" s="6">
        <v>2025</v>
      </c>
    </row>
    <row r="4" spans="1:31" ht="15">
      <c r="A4" s="1" t="s">
        <v>244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>
        <v>1821</v>
      </c>
      <c r="N4" s="2">
        <v>1880</v>
      </c>
      <c r="O4" s="2">
        <v>1916</v>
      </c>
      <c r="P4" s="2">
        <v>2060</v>
      </c>
      <c r="Q4" s="2">
        <v>2543</v>
      </c>
      <c r="R4" s="2">
        <v>2709</v>
      </c>
      <c r="S4" s="2">
        <v>2810</v>
      </c>
      <c r="T4" s="2">
        <v>2914</v>
      </c>
      <c r="U4" s="2">
        <v>3065</v>
      </c>
      <c r="V4" s="2">
        <v>3190</v>
      </c>
      <c r="W4" s="2">
        <v>3359</v>
      </c>
      <c r="X4" s="2">
        <v>3449</v>
      </c>
      <c r="Y4" s="2">
        <v>3985</v>
      </c>
      <c r="Z4" s="2">
        <v>4025</v>
      </c>
      <c r="AA4" s="2">
        <v>4598</v>
      </c>
      <c r="AB4" s="2">
        <v>4764</v>
      </c>
      <c r="AC4" s="2">
        <v>5595</v>
      </c>
      <c r="AD4" s="2">
        <v>5943</v>
      </c>
      <c r="AE4" s="2">
        <v>6272</v>
      </c>
    </row>
    <row r="5" spans="1:31" ht="15">
      <c r="A5" s="1" t="s">
        <v>245</v>
      </c>
      <c r="B5" s="2">
        <v>1802</v>
      </c>
      <c r="C5" s="2">
        <v>2159</v>
      </c>
      <c r="D5" s="2">
        <v>2681</v>
      </c>
      <c r="E5" s="2">
        <v>3049</v>
      </c>
      <c r="F5" s="2">
        <v>3316</v>
      </c>
      <c r="G5" s="2">
        <v>3299</v>
      </c>
      <c r="H5" s="2">
        <v>3755</v>
      </c>
      <c r="I5" s="2">
        <v>4055</v>
      </c>
      <c r="J5" s="2">
        <v>4251</v>
      </c>
      <c r="K5" s="2">
        <v>4538</v>
      </c>
      <c r="L5" s="2">
        <v>4596</v>
      </c>
      <c r="M5" s="2">
        <v>4743</v>
      </c>
      <c r="N5" s="2">
        <v>4748</v>
      </c>
      <c r="O5" s="2">
        <v>4634</v>
      </c>
      <c r="P5" s="2">
        <v>4622</v>
      </c>
      <c r="Q5" s="2">
        <v>4725</v>
      </c>
      <c r="R5" s="2">
        <v>4781</v>
      </c>
      <c r="S5" s="2">
        <v>4961</v>
      </c>
      <c r="T5" s="2">
        <v>5359</v>
      </c>
      <c r="U5" s="2">
        <v>5623</v>
      </c>
      <c r="V5" s="2">
        <v>5571</v>
      </c>
      <c r="W5" s="2">
        <v>5844</v>
      </c>
      <c r="X5" s="2">
        <v>6006</v>
      </c>
      <c r="Y5" s="2">
        <v>6339</v>
      </c>
      <c r="Z5" s="2">
        <v>6519</v>
      </c>
      <c r="AA5" s="2">
        <v>6844</v>
      </c>
      <c r="AB5" s="2">
        <v>7109</v>
      </c>
      <c r="AC5" s="2">
        <v>7423</v>
      </c>
      <c r="AD5" s="2">
        <v>7807</v>
      </c>
      <c r="AE5" s="2">
        <v>8207</v>
      </c>
    </row>
    <row r="6" spans="1:31" ht="15">
      <c r="A6" s="1" t="s">
        <v>52</v>
      </c>
      <c r="B6" s="2">
        <v>694533</v>
      </c>
      <c r="C6" s="2">
        <v>709689</v>
      </c>
      <c r="D6" s="2">
        <v>721898</v>
      </c>
      <c r="E6" s="2">
        <v>724249</v>
      </c>
      <c r="F6" s="2">
        <v>726373</v>
      </c>
      <c r="G6" s="2">
        <v>730508</v>
      </c>
      <c r="H6" s="2">
        <v>744155</v>
      </c>
      <c r="I6" s="2">
        <v>757654</v>
      </c>
      <c r="J6" s="2">
        <v>760403</v>
      </c>
      <c r="K6" s="2">
        <v>758252</v>
      </c>
      <c r="L6" s="2">
        <v>756149</v>
      </c>
      <c r="M6" s="2">
        <v>753314</v>
      </c>
      <c r="N6" s="2">
        <v>751466</v>
      </c>
      <c r="O6" s="2">
        <v>754309</v>
      </c>
      <c r="P6" s="2">
        <v>757716</v>
      </c>
      <c r="Q6" s="2">
        <v>755414</v>
      </c>
      <c r="R6" s="2">
        <v>752470</v>
      </c>
      <c r="S6" s="2">
        <v>754629</v>
      </c>
      <c r="T6" s="2">
        <v>758990</v>
      </c>
      <c r="U6" s="2">
        <v>768127</v>
      </c>
      <c r="V6" s="2">
        <v>779199</v>
      </c>
      <c r="W6" s="2">
        <v>791131</v>
      </c>
      <c r="X6" s="2">
        <v>798984</v>
      </c>
      <c r="Y6" s="2">
        <v>806308</v>
      </c>
      <c r="Z6" s="2">
        <v>815803</v>
      </c>
      <c r="AA6" s="2">
        <v>815130</v>
      </c>
      <c r="AB6" s="2">
        <v>803278</v>
      </c>
      <c r="AC6" s="2">
        <v>818020</v>
      </c>
      <c r="AD6" s="2">
        <v>837249</v>
      </c>
      <c r="AE6" s="2">
        <v>841933</v>
      </c>
    </row>
    <row r="7" spans="1:31" ht="15">
      <c r="A7" s="1" t="s">
        <v>11</v>
      </c>
      <c r="B7" s="2">
        <v>696335</v>
      </c>
      <c r="C7" s="2">
        <v>711848</v>
      </c>
      <c r="D7" s="2">
        <v>724579</v>
      </c>
      <c r="E7" s="2">
        <v>727298</v>
      </c>
      <c r="F7" s="2">
        <v>729689</v>
      </c>
      <c r="G7" s="2">
        <v>733807</v>
      </c>
      <c r="H7" s="2">
        <v>747910</v>
      </c>
      <c r="I7" s="2">
        <v>761709</v>
      </c>
      <c r="J7" s="2">
        <v>764654</v>
      </c>
      <c r="K7" s="2">
        <v>762790</v>
      </c>
      <c r="L7" s="2">
        <v>760745</v>
      </c>
      <c r="M7" s="2">
        <v>759878</v>
      </c>
      <c r="N7" s="2">
        <v>758094</v>
      </c>
      <c r="O7" s="2">
        <v>760859</v>
      </c>
      <c r="P7" s="2">
        <v>764398</v>
      </c>
      <c r="Q7" s="2">
        <v>762682</v>
      </c>
      <c r="R7" s="2">
        <v>759960</v>
      </c>
      <c r="S7" s="2">
        <v>762400</v>
      </c>
      <c r="T7" s="2">
        <v>767263</v>
      </c>
      <c r="U7" s="2">
        <v>776815</v>
      </c>
      <c r="V7" s="2">
        <v>787960</v>
      </c>
      <c r="W7" s="2">
        <v>800334</v>
      </c>
      <c r="X7" s="2">
        <v>808439</v>
      </c>
      <c r="Y7" s="2">
        <v>816632</v>
      </c>
      <c r="Z7" s="2">
        <v>826347</v>
      </c>
      <c r="AA7" s="2">
        <v>826572</v>
      </c>
      <c r="AB7" s="2">
        <v>815151</v>
      </c>
      <c r="AC7" s="2">
        <v>831038</v>
      </c>
      <c r="AD7" s="2">
        <v>850999</v>
      </c>
      <c r="AE7" s="2">
        <v>856412</v>
      </c>
    </row>
  </sheetData>
  <mergeCells count="1">
    <mergeCell ref="A1:T1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10851-6647-4673-B35D-53F7C71D1F86}">
  <dimension ref="A1:AE11"/>
  <sheetViews>
    <sheetView topLeftCell="H1" workbookViewId="0">
      <selection sqref="A1:T1"/>
    </sheetView>
  </sheetViews>
  <sheetFormatPr baseColWidth="10" defaultColWidth="9" defaultRowHeight="13"/>
  <cols>
    <col min="1" max="1" width="23.796875" customWidth="1"/>
  </cols>
  <sheetData>
    <row r="1" spans="1:31" ht="16" thickBot="1">
      <c r="A1" s="20" t="s">
        <v>265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3" spans="1:31" ht="15">
      <c r="A3" s="4" t="s">
        <v>181</v>
      </c>
      <c r="B3" s="6">
        <v>1996</v>
      </c>
      <c r="C3" s="6">
        <v>1997</v>
      </c>
      <c r="D3" s="6">
        <v>1998</v>
      </c>
      <c r="E3" s="6">
        <v>1999</v>
      </c>
      <c r="F3" s="6">
        <v>2000</v>
      </c>
      <c r="G3" s="6">
        <v>2001</v>
      </c>
      <c r="H3" s="6">
        <v>2002</v>
      </c>
      <c r="I3" s="6">
        <v>2003</v>
      </c>
      <c r="J3" s="6">
        <v>2004</v>
      </c>
      <c r="K3" s="6">
        <v>2005</v>
      </c>
      <c r="L3" s="6">
        <v>2006</v>
      </c>
      <c r="M3" s="6">
        <v>2007</v>
      </c>
      <c r="N3" s="6">
        <v>2008</v>
      </c>
      <c r="O3" s="6">
        <v>2009</v>
      </c>
      <c r="P3" s="6">
        <v>2010</v>
      </c>
      <c r="Q3" s="6">
        <v>2011</v>
      </c>
      <c r="R3" s="6">
        <v>2012</v>
      </c>
      <c r="S3" s="6">
        <v>2013</v>
      </c>
      <c r="T3" s="6">
        <v>2014</v>
      </c>
      <c r="U3" s="6">
        <v>2015</v>
      </c>
      <c r="V3" s="6">
        <v>2016</v>
      </c>
      <c r="W3" s="6">
        <v>2017</v>
      </c>
      <c r="X3" s="6">
        <v>2018</v>
      </c>
      <c r="Y3" s="6">
        <v>2019</v>
      </c>
      <c r="Z3" s="6">
        <v>2020</v>
      </c>
      <c r="AA3" s="6">
        <v>2021</v>
      </c>
      <c r="AB3" s="6">
        <v>2022</v>
      </c>
      <c r="AC3" s="6">
        <v>2023</v>
      </c>
      <c r="AD3" s="6">
        <v>2024</v>
      </c>
      <c r="AE3" s="6">
        <v>2025</v>
      </c>
    </row>
    <row r="4" spans="1:31" ht="15">
      <c r="A4" s="1" t="s">
        <v>182</v>
      </c>
      <c r="B4" s="2">
        <v>605708</v>
      </c>
      <c r="C4" s="2">
        <v>618524</v>
      </c>
      <c r="D4" s="2">
        <v>629593</v>
      </c>
      <c r="E4" s="2">
        <v>630750</v>
      </c>
      <c r="F4" s="2">
        <v>631351</v>
      </c>
      <c r="G4" s="2">
        <v>632587</v>
      </c>
      <c r="H4" s="2">
        <v>642826</v>
      </c>
      <c r="I4" s="2">
        <v>652898</v>
      </c>
      <c r="J4" s="2">
        <v>653800</v>
      </c>
      <c r="K4" s="2">
        <v>650246</v>
      </c>
      <c r="L4" s="2">
        <v>647395</v>
      </c>
      <c r="M4" s="2">
        <v>644623</v>
      </c>
      <c r="N4" s="2">
        <v>642162</v>
      </c>
      <c r="O4" s="2">
        <v>644996</v>
      </c>
      <c r="P4" s="2">
        <v>648558</v>
      </c>
      <c r="Q4" s="2">
        <v>647218</v>
      </c>
      <c r="R4" s="2">
        <v>644581</v>
      </c>
      <c r="S4" s="2">
        <v>646836</v>
      </c>
      <c r="T4" s="2">
        <v>650542</v>
      </c>
      <c r="U4" s="2">
        <v>658995</v>
      </c>
      <c r="V4" s="2">
        <v>668952</v>
      </c>
      <c r="W4" s="2">
        <v>679518</v>
      </c>
      <c r="X4" s="2">
        <v>686178</v>
      </c>
      <c r="Y4" s="2">
        <v>694399</v>
      </c>
      <c r="Z4" s="2">
        <v>702742</v>
      </c>
      <c r="AA4" s="2">
        <v>701911</v>
      </c>
      <c r="AB4" s="2">
        <v>690543</v>
      </c>
      <c r="AC4" s="2">
        <v>703528</v>
      </c>
      <c r="AD4" s="2">
        <v>720234</v>
      </c>
      <c r="AE4" s="2">
        <v>723787</v>
      </c>
    </row>
    <row r="5" spans="1:31" ht="15">
      <c r="A5" s="1" t="s">
        <v>183</v>
      </c>
      <c r="B5" s="2">
        <v>65907</v>
      </c>
      <c r="C5" s="2">
        <v>68118</v>
      </c>
      <c r="D5" s="2">
        <v>69980</v>
      </c>
      <c r="E5" s="2">
        <v>71946</v>
      </c>
      <c r="F5" s="2">
        <v>74143</v>
      </c>
      <c r="G5" s="2">
        <v>75440</v>
      </c>
      <c r="H5" s="2">
        <v>77636</v>
      </c>
      <c r="I5" s="2">
        <v>79966</v>
      </c>
      <c r="J5" s="2">
        <v>81678</v>
      </c>
      <c r="K5" s="2">
        <v>83152</v>
      </c>
      <c r="L5" s="2">
        <v>83423</v>
      </c>
      <c r="M5" s="2">
        <v>84490</v>
      </c>
      <c r="N5" s="2">
        <v>84877</v>
      </c>
      <c r="O5" s="2">
        <v>85433</v>
      </c>
      <c r="P5" s="2">
        <v>86837</v>
      </c>
      <c r="Q5" s="2">
        <v>86457</v>
      </c>
      <c r="R5" s="2">
        <v>86655</v>
      </c>
      <c r="S5" s="2">
        <v>87540</v>
      </c>
      <c r="T5" s="2">
        <v>88019</v>
      </c>
      <c r="U5" s="2">
        <v>88641</v>
      </c>
      <c r="V5" s="2">
        <v>89298</v>
      </c>
      <c r="W5" s="2">
        <v>90035</v>
      </c>
      <c r="X5" s="2">
        <v>90974</v>
      </c>
      <c r="Y5" s="2">
        <v>91528</v>
      </c>
      <c r="Z5" s="2">
        <v>92748</v>
      </c>
      <c r="AA5" s="2">
        <v>93499</v>
      </c>
      <c r="AB5" s="2">
        <v>92482</v>
      </c>
      <c r="AC5" s="2">
        <v>94348</v>
      </c>
      <c r="AD5" s="2">
        <v>96824</v>
      </c>
      <c r="AE5" s="2">
        <v>98190</v>
      </c>
    </row>
    <row r="6" spans="1:31" ht="15">
      <c r="A6" s="1" t="s">
        <v>184</v>
      </c>
      <c r="B6" s="2">
        <v>24377</v>
      </c>
      <c r="C6" s="2">
        <v>24928</v>
      </c>
      <c r="D6" s="2">
        <v>24712</v>
      </c>
      <c r="E6" s="2">
        <v>24367</v>
      </c>
      <c r="F6" s="2">
        <v>24074</v>
      </c>
      <c r="G6" s="2">
        <v>25562</v>
      </c>
      <c r="H6" s="2">
        <v>27258</v>
      </c>
      <c r="I6" s="2">
        <v>28640</v>
      </c>
      <c r="J6" s="2">
        <v>29055</v>
      </c>
      <c r="K6" s="2">
        <v>29244</v>
      </c>
      <c r="L6" s="2">
        <v>29879</v>
      </c>
      <c r="M6" s="2">
        <v>30546</v>
      </c>
      <c r="N6" s="2">
        <v>30920</v>
      </c>
      <c r="O6" s="2">
        <v>30332</v>
      </c>
      <c r="P6" s="2">
        <v>28944</v>
      </c>
      <c r="Q6" s="2">
        <v>28901</v>
      </c>
      <c r="R6" s="2">
        <v>28615</v>
      </c>
      <c r="S6" s="2">
        <v>27927</v>
      </c>
      <c r="T6" s="2">
        <v>28268</v>
      </c>
      <c r="U6" s="2">
        <v>28401</v>
      </c>
      <c r="V6" s="2">
        <v>28712</v>
      </c>
      <c r="W6" s="2">
        <v>29392</v>
      </c>
      <c r="X6" s="2">
        <v>29674</v>
      </c>
      <c r="Y6" s="2">
        <v>30557</v>
      </c>
      <c r="Z6" s="2">
        <v>30760</v>
      </c>
      <c r="AA6" s="2">
        <v>31142</v>
      </c>
      <c r="AB6" s="2">
        <v>32072</v>
      </c>
      <c r="AC6" s="2">
        <v>33152</v>
      </c>
      <c r="AD6" s="2">
        <v>33920</v>
      </c>
      <c r="AE6" s="2">
        <v>34136</v>
      </c>
    </row>
    <row r="7" spans="1:31" ht="15">
      <c r="A7" s="1" t="s">
        <v>185</v>
      </c>
      <c r="B7" s="2">
        <v>165</v>
      </c>
      <c r="C7" s="2">
        <v>121</v>
      </c>
      <c r="D7" s="2">
        <v>124</v>
      </c>
      <c r="E7" s="2">
        <v>94</v>
      </c>
      <c r="F7" s="2">
        <v>18</v>
      </c>
      <c r="G7" s="2">
        <v>185</v>
      </c>
      <c r="H7" s="2">
        <v>160</v>
      </c>
      <c r="I7" s="2">
        <v>174</v>
      </c>
      <c r="J7" s="2">
        <v>95</v>
      </c>
      <c r="K7" s="2">
        <v>114</v>
      </c>
      <c r="L7" s="2" t="s">
        <v>33</v>
      </c>
      <c r="M7" s="2">
        <v>168</v>
      </c>
      <c r="N7" s="2">
        <v>77</v>
      </c>
      <c r="O7" s="2">
        <v>42</v>
      </c>
      <c r="P7" s="2" t="s">
        <v>33</v>
      </c>
      <c r="Q7" s="2">
        <v>27</v>
      </c>
      <c r="R7" s="2">
        <v>23</v>
      </c>
      <c r="S7" s="2">
        <v>25</v>
      </c>
      <c r="T7" s="2">
        <v>8</v>
      </c>
      <c r="U7" s="2">
        <v>28</v>
      </c>
      <c r="V7" s="2">
        <v>28</v>
      </c>
      <c r="W7" s="2">
        <v>66</v>
      </c>
      <c r="X7" s="2">
        <v>50</v>
      </c>
      <c r="Y7" s="2">
        <v>39</v>
      </c>
      <c r="Z7" s="2">
        <v>97</v>
      </c>
      <c r="AA7" s="2">
        <v>20</v>
      </c>
      <c r="AB7" s="2">
        <v>54</v>
      </c>
      <c r="AC7" s="2">
        <v>10</v>
      </c>
      <c r="AD7" s="2">
        <v>21</v>
      </c>
      <c r="AE7" s="2">
        <v>12</v>
      </c>
    </row>
    <row r="8" spans="1:31" ht="15">
      <c r="A8" s="1" t="s">
        <v>186</v>
      </c>
      <c r="B8" s="2">
        <v>178</v>
      </c>
      <c r="C8" s="2">
        <v>157</v>
      </c>
      <c r="D8" s="2">
        <v>170</v>
      </c>
      <c r="E8" s="2">
        <v>141</v>
      </c>
      <c r="F8" s="2">
        <v>103</v>
      </c>
      <c r="G8" s="2">
        <v>33</v>
      </c>
      <c r="H8" s="2">
        <v>30</v>
      </c>
      <c r="I8" s="2">
        <v>31</v>
      </c>
      <c r="J8" s="2">
        <v>26</v>
      </c>
      <c r="K8" s="2">
        <v>34</v>
      </c>
      <c r="L8" s="2">
        <v>48</v>
      </c>
      <c r="M8" s="2">
        <v>51</v>
      </c>
      <c r="N8" s="2">
        <v>58</v>
      </c>
      <c r="O8" s="2">
        <v>56</v>
      </c>
      <c r="P8" s="2">
        <v>59</v>
      </c>
      <c r="Q8" s="2">
        <v>79</v>
      </c>
      <c r="R8" s="2">
        <v>86</v>
      </c>
      <c r="S8" s="2">
        <v>72</v>
      </c>
      <c r="T8" s="2">
        <v>69</v>
      </c>
      <c r="U8" s="2">
        <v>55</v>
      </c>
      <c r="V8" s="2">
        <v>73</v>
      </c>
      <c r="W8" s="2">
        <v>77</v>
      </c>
      <c r="X8" s="2">
        <v>122</v>
      </c>
      <c r="Y8" s="2">
        <v>109</v>
      </c>
      <c r="Z8" s="2" t="s">
        <v>33</v>
      </c>
      <c r="AA8" s="2" t="s">
        <v>33</v>
      </c>
      <c r="AB8" s="2" t="s">
        <v>33</v>
      </c>
      <c r="AC8" s="2" t="s">
        <v>33</v>
      </c>
      <c r="AD8" s="2" t="s">
        <v>33</v>
      </c>
      <c r="AE8" s="2" t="s">
        <v>33</v>
      </c>
    </row>
    <row r="9" spans="1:31" ht="15">
      <c r="A9" s="1" t="s">
        <v>187</v>
      </c>
      <c r="B9" s="2" t="s">
        <v>33</v>
      </c>
      <c r="C9" s="2" t="s">
        <v>33</v>
      </c>
      <c r="D9" s="2" t="s">
        <v>33</v>
      </c>
      <c r="E9" s="2" t="s">
        <v>33</v>
      </c>
      <c r="F9" s="2" t="s">
        <v>33</v>
      </c>
      <c r="G9" s="2" t="s">
        <v>33</v>
      </c>
      <c r="H9" s="2" t="s">
        <v>33</v>
      </c>
      <c r="I9" s="2" t="s">
        <v>33</v>
      </c>
      <c r="J9" s="2" t="s">
        <v>33</v>
      </c>
      <c r="K9" s="2" t="s">
        <v>33</v>
      </c>
      <c r="L9" s="2" t="s">
        <v>33</v>
      </c>
      <c r="M9" s="2" t="s">
        <v>33</v>
      </c>
      <c r="N9" s="2" t="s">
        <v>33</v>
      </c>
      <c r="O9" s="2" t="s">
        <v>33</v>
      </c>
      <c r="P9" s="2" t="s">
        <v>33</v>
      </c>
      <c r="Q9" s="2" t="s">
        <v>33</v>
      </c>
      <c r="R9" s="2" t="s">
        <v>33</v>
      </c>
      <c r="S9" s="2" t="s">
        <v>33</v>
      </c>
      <c r="T9" s="2">
        <v>357</v>
      </c>
      <c r="U9" s="2">
        <v>695</v>
      </c>
      <c r="V9" s="2">
        <v>897</v>
      </c>
      <c r="W9" s="2">
        <v>1246</v>
      </c>
      <c r="X9" s="2">
        <v>1441</v>
      </c>
      <c r="Y9" s="2" t="s">
        <v>33</v>
      </c>
      <c r="Z9" s="2" t="s">
        <v>33</v>
      </c>
      <c r="AA9" s="2" t="s">
        <v>33</v>
      </c>
      <c r="AB9" s="2" t="s">
        <v>33</v>
      </c>
      <c r="AC9" s="2" t="s">
        <v>33</v>
      </c>
      <c r="AD9" s="2" t="s">
        <v>33</v>
      </c>
      <c r="AE9" s="2" t="s">
        <v>33</v>
      </c>
    </row>
    <row r="10" spans="1:31" ht="15">
      <c r="A10" s="1" t="s">
        <v>279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>
        <v>287</v>
      </c>
    </row>
    <row r="11" spans="1:31" ht="15">
      <c r="A11" s="1" t="s">
        <v>11</v>
      </c>
      <c r="B11" s="2">
        <v>696335</v>
      </c>
      <c r="C11" s="2">
        <v>711848</v>
      </c>
      <c r="D11" s="2">
        <v>724579</v>
      </c>
      <c r="E11" s="2">
        <v>727298</v>
      </c>
      <c r="F11" s="2">
        <v>729689</v>
      </c>
      <c r="G11" s="2">
        <v>733807</v>
      </c>
      <c r="H11" s="2">
        <v>747910</v>
      </c>
      <c r="I11" s="2">
        <v>761709</v>
      </c>
      <c r="J11" s="2">
        <v>764654</v>
      </c>
      <c r="K11" s="2">
        <v>762790</v>
      </c>
      <c r="L11" s="2">
        <v>760745</v>
      </c>
      <c r="M11" s="2">
        <v>759878</v>
      </c>
      <c r="N11" s="2">
        <v>758094</v>
      </c>
      <c r="O11" s="2">
        <v>760859</v>
      </c>
      <c r="P11" s="2">
        <v>764398</v>
      </c>
      <c r="Q11" s="2">
        <v>762682</v>
      </c>
      <c r="R11" s="2">
        <v>759960</v>
      </c>
      <c r="S11" s="2">
        <v>762400</v>
      </c>
      <c r="T11" s="2">
        <v>767263</v>
      </c>
      <c r="U11" s="2">
        <v>776815</v>
      </c>
      <c r="V11" s="2">
        <v>787960</v>
      </c>
      <c r="W11" s="2">
        <v>800334</v>
      </c>
      <c r="X11" s="2">
        <v>808439</v>
      </c>
      <c r="Y11" s="2">
        <v>816632</v>
      </c>
      <c r="Z11" s="2">
        <v>826347</v>
      </c>
      <c r="AA11" s="2">
        <v>826572</v>
      </c>
      <c r="AB11" s="2">
        <v>815151</v>
      </c>
      <c r="AC11" s="2">
        <v>831038</v>
      </c>
      <c r="AD11" s="2">
        <v>850999</v>
      </c>
      <c r="AE11" s="2">
        <v>856412</v>
      </c>
    </row>
  </sheetData>
  <mergeCells count="1">
    <mergeCell ref="A1:T1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E7819-CA23-42DA-92BC-E85101547516}">
  <dimension ref="A1:AE17"/>
  <sheetViews>
    <sheetView topLeftCell="M1" workbookViewId="0">
      <selection sqref="A1:T1"/>
    </sheetView>
  </sheetViews>
  <sheetFormatPr baseColWidth="10" defaultColWidth="9" defaultRowHeight="13"/>
  <cols>
    <col min="1" max="1" width="32.19921875" customWidth="1"/>
  </cols>
  <sheetData>
    <row r="1" spans="1:31" ht="16" thickBot="1">
      <c r="A1" s="20" t="str">
        <f ca="1">"Student Roll by School Type as at 1 July 1996-"&amp;YEAR(TODAY())</f>
        <v>Student Roll by School Type as at 1 July 1996-2025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3" spans="1:31" ht="15">
      <c r="A3" s="4" t="s">
        <v>188</v>
      </c>
      <c r="B3" s="6">
        <v>1996</v>
      </c>
      <c r="C3" s="6">
        <v>1997</v>
      </c>
      <c r="D3" s="6">
        <v>1998</v>
      </c>
      <c r="E3" s="6">
        <v>1999</v>
      </c>
      <c r="F3" s="6">
        <v>2000</v>
      </c>
      <c r="G3" s="6">
        <v>2001</v>
      </c>
      <c r="H3" s="6">
        <v>2002</v>
      </c>
      <c r="I3" s="6">
        <v>2003</v>
      </c>
      <c r="J3" s="6">
        <v>2004</v>
      </c>
      <c r="K3" s="6">
        <v>2005</v>
      </c>
      <c r="L3" s="6">
        <v>2006</v>
      </c>
      <c r="M3" s="6">
        <v>2007</v>
      </c>
      <c r="N3" s="6">
        <v>2008</v>
      </c>
      <c r="O3" s="6">
        <v>2009</v>
      </c>
      <c r="P3" s="6">
        <v>2010</v>
      </c>
      <c r="Q3" s="6">
        <v>2011</v>
      </c>
      <c r="R3" s="6">
        <v>2012</v>
      </c>
      <c r="S3" s="6">
        <v>2013</v>
      </c>
      <c r="T3" s="6">
        <v>2014</v>
      </c>
      <c r="U3" s="6">
        <v>2015</v>
      </c>
      <c r="V3" s="6">
        <v>2016</v>
      </c>
      <c r="W3" s="6">
        <v>2017</v>
      </c>
      <c r="X3" s="6">
        <v>2018</v>
      </c>
      <c r="Y3" s="6">
        <v>2019</v>
      </c>
      <c r="Z3" s="6">
        <v>2020</v>
      </c>
      <c r="AA3" s="6">
        <v>2021</v>
      </c>
      <c r="AB3" s="6">
        <v>2022</v>
      </c>
      <c r="AC3" s="6">
        <v>2023</v>
      </c>
      <c r="AD3" s="6">
        <v>2024</v>
      </c>
      <c r="AE3" s="6">
        <v>2025</v>
      </c>
    </row>
    <row r="4" spans="1:31" ht="15">
      <c r="A4" s="1" t="s">
        <v>189</v>
      </c>
      <c r="B4" s="2">
        <v>162380</v>
      </c>
      <c r="C4" s="2">
        <v>168246</v>
      </c>
      <c r="D4" s="2">
        <v>172663</v>
      </c>
      <c r="E4" s="2">
        <v>173906</v>
      </c>
      <c r="F4" s="2">
        <v>175679</v>
      </c>
      <c r="G4" s="2">
        <v>175694</v>
      </c>
      <c r="H4" s="2">
        <v>177238</v>
      </c>
      <c r="I4" s="2">
        <v>178019</v>
      </c>
      <c r="J4" s="2">
        <v>175655</v>
      </c>
      <c r="K4" s="2">
        <v>174132</v>
      </c>
      <c r="L4" s="2">
        <v>173508</v>
      </c>
      <c r="M4" s="2">
        <v>173443</v>
      </c>
      <c r="N4" s="2">
        <v>172579</v>
      </c>
      <c r="O4" s="2">
        <v>170820</v>
      </c>
      <c r="P4" s="2">
        <v>171135</v>
      </c>
      <c r="Q4" s="2">
        <v>170874</v>
      </c>
      <c r="R4" s="2">
        <v>172060</v>
      </c>
      <c r="S4" s="2">
        <v>172100</v>
      </c>
      <c r="T4" s="2">
        <v>173149</v>
      </c>
      <c r="U4" s="2">
        <v>177100</v>
      </c>
      <c r="V4" s="2">
        <v>180900</v>
      </c>
      <c r="W4" s="2">
        <v>183304</v>
      </c>
      <c r="X4" s="2">
        <v>185907</v>
      </c>
      <c r="Y4" s="2">
        <v>186351</v>
      </c>
      <c r="Z4" s="2">
        <v>187961</v>
      </c>
      <c r="AA4" s="2">
        <v>188659</v>
      </c>
      <c r="AB4" s="2">
        <v>185689</v>
      </c>
      <c r="AC4" s="2">
        <v>187273</v>
      </c>
      <c r="AD4" s="2">
        <v>189029</v>
      </c>
      <c r="AE4" s="2">
        <v>187736</v>
      </c>
    </row>
    <row r="5" spans="1:31" ht="15">
      <c r="A5" s="1" t="s">
        <v>190</v>
      </c>
      <c r="B5" s="2">
        <v>212162</v>
      </c>
      <c r="C5" s="2">
        <v>216678</v>
      </c>
      <c r="D5" s="2">
        <v>219138</v>
      </c>
      <c r="E5" s="2">
        <v>216625</v>
      </c>
      <c r="F5" s="2">
        <v>215509</v>
      </c>
      <c r="G5" s="2">
        <v>213213</v>
      </c>
      <c r="H5" s="2">
        <v>212304</v>
      </c>
      <c r="I5" s="2">
        <v>213959</v>
      </c>
      <c r="J5" s="2">
        <v>212360</v>
      </c>
      <c r="K5" s="2">
        <v>211531</v>
      </c>
      <c r="L5" s="2">
        <v>210590</v>
      </c>
      <c r="M5" s="2">
        <v>208524</v>
      </c>
      <c r="N5" s="2">
        <v>207561</v>
      </c>
      <c r="O5" s="2">
        <v>207941</v>
      </c>
      <c r="P5" s="2">
        <v>208325</v>
      </c>
      <c r="Q5" s="2">
        <v>207608</v>
      </c>
      <c r="R5" s="2">
        <v>206628</v>
      </c>
      <c r="S5" s="2">
        <v>210465</v>
      </c>
      <c r="T5" s="2">
        <v>214897</v>
      </c>
      <c r="U5" s="2">
        <v>219531</v>
      </c>
      <c r="V5" s="2">
        <v>223952</v>
      </c>
      <c r="W5" s="2">
        <v>228341</v>
      </c>
      <c r="X5" s="2">
        <v>231424</v>
      </c>
      <c r="Y5" s="2">
        <v>233082</v>
      </c>
      <c r="Z5" s="2">
        <v>231627</v>
      </c>
      <c r="AA5" s="2">
        <v>228529</v>
      </c>
      <c r="AB5" s="2">
        <v>221154</v>
      </c>
      <c r="AC5" s="2">
        <v>222419</v>
      </c>
      <c r="AD5" s="2">
        <v>225017</v>
      </c>
      <c r="AE5" s="2">
        <v>223490</v>
      </c>
    </row>
    <row r="6" spans="1:31" ht="15">
      <c r="A6" s="1" t="s">
        <v>191</v>
      </c>
      <c r="B6" s="2">
        <v>56058</v>
      </c>
      <c r="C6" s="2">
        <v>56148</v>
      </c>
      <c r="D6" s="2">
        <v>56284</v>
      </c>
      <c r="E6" s="2">
        <v>57211</v>
      </c>
      <c r="F6" s="2">
        <v>59016</v>
      </c>
      <c r="G6" s="2">
        <v>60584</v>
      </c>
      <c r="H6" s="2">
        <v>63704</v>
      </c>
      <c r="I6" s="2">
        <v>64718</v>
      </c>
      <c r="J6" s="2">
        <v>62115</v>
      </c>
      <c r="K6" s="2">
        <v>58658</v>
      </c>
      <c r="L6" s="2">
        <v>57643</v>
      </c>
      <c r="M6" s="2">
        <v>57279</v>
      </c>
      <c r="N6" s="2">
        <v>56306</v>
      </c>
      <c r="O6" s="2">
        <v>56049</v>
      </c>
      <c r="P6" s="2">
        <v>55560</v>
      </c>
      <c r="Q6" s="2">
        <v>55041</v>
      </c>
      <c r="R6" s="2">
        <v>54448</v>
      </c>
      <c r="S6" s="2">
        <v>52967</v>
      </c>
      <c r="T6" s="2">
        <v>51448</v>
      </c>
      <c r="U6" s="2">
        <v>51609</v>
      </c>
      <c r="V6" s="2">
        <v>52387</v>
      </c>
      <c r="W6" s="2">
        <v>52797</v>
      </c>
      <c r="X6" s="2">
        <v>54281</v>
      </c>
      <c r="Y6" s="2">
        <v>56807</v>
      </c>
      <c r="Z6" s="2">
        <v>57928</v>
      </c>
      <c r="AA6" s="2">
        <v>57521</v>
      </c>
      <c r="AB6" s="2">
        <v>56302</v>
      </c>
      <c r="AC6" s="2">
        <v>56485</v>
      </c>
      <c r="AD6" s="2">
        <v>56471</v>
      </c>
      <c r="AE6" s="2">
        <v>55321</v>
      </c>
    </row>
    <row r="7" spans="1:31" ht="15">
      <c r="A7" s="1" t="s">
        <v>192</v>
      </c>
      <c r="B7" s="2" t="s">
        <v>33</v>
      </c>
      <c r="C7" s="2" t="s">
        <v>33</v>
      </c>
      <c r="D7" s="2" t="s">
        <v>33</v>
      </c>
      <c r="E7" s="2" t="s">
        <v>33</v>
      </c>
      <c r="F7" s="2" t="s">
        <v>33</v>
      </c>
      <c r="G7" s="2">
        <v>159</v>
      </c>
      <c r="H7" s="2">
        <v>200</v>
      </c>
      <c r="I7" s="2">
        <v>40</v>
      </c>
      <c r="J7" s="2">
        <v>66</v>
      </c>
      <c r="K7" s="2">
        <v>125</v>
      </c>
      <c r="L7" s="2">
        <v>29</v>
      </c>
      <c r="M7" s="2">
        <v>41</v>
      </c>
      <c r="N7" s="2">
        <v>97</v>
      </c>
      <c r="O7" s="2">
        <v>47</v>
      </c>
      <c r="P7" s="2">
        <v>31</v>
      </c>
      <c r="Q7" s="2" t="s">
        <v>33</v>
      </c>
      <c r="R7" s="2" t="s">
        <v>33</v>
      </c>
      <c r="S7" s="2" t="s">
        <v>33</v>
      </c>
      <c r="T7" s="2" t="s">
        <v>33</v>
      </c>
      <c r="U7" s="2" t="s">
        <v>33</v>
      </c>
      <c r="V7" s="2" t="s">
        <v>33</v>
      </c>
      <c r="W7" s="2" t="s">
        <v>33</v>
      </c>
      <c r="X7" s="2" t="s">
        <v>33</v>
      </c>
      <c r="Y7" s="2" t="s">
        <v>33</v>
      </c>
      <c r="Z7" s="2" t="s">
        <v>33</v>
      </c>
      <c r="AA7" s="2" t="s">
        <v>33</v>
      </c>
      <c r="AB7" s="2" t="s">
        <v>33</v>
      </c>
      <c r="AC7" s="2" t="s">
        <v>33</v>
      </c>
      <c r="AD7" s="2" t="s">
        <v>33</v>
      </c>
      <c r="AE7" s="2" t="s">
        <v>33</v>
      </c>
    </row>
    <row r="8" spans="1:31" ht="15">
      <c r="A8" s="1" t="s">
        <v>193</v>
      </c>
      <c r="B8" s="2">
        <v>941</v>
      </c>
      <c r="C8" s="2">
        <v>1845</v>
      </c>
      <c r="D8" s="2">
        <v>2772</v>
      </c>
      <c r="E8" s="2">
        <v>2534</v>
      </c>
      <c r="F8" s="2">
        <v>2276</v>
      </c>
      <c r="G8" s="2">
        <v>2325</v>
      </c>
      <c r="H8" s="2">
        <v>2305</v>
      </c>
      <c r="I8" s="2">
        <v>2308</v>
      </c>
      <c r="J8" s="2">
        <v>2134</v>
      </c>
      <c r="K8" s="2">
        <v>1646</v>
      </c>
      <c r="L8" s="2">
        <v>1605</v>
      </c>
      <c r="M8" s="2">
        <v>1486</v>
      </c>
      <c r="N8" s="2">
        <v>1400</v>
      </c>
      <c r="O8" s="2">
        <v>1353</v>
      </c>
      <c r="P8" s="2">
        <v>1374</v>
      </c>
      <c r="Q8" s="2">
        <v>1299</v>
      </c>
      <c r="R8" s="2">
        <v>1333</v>
      </c>
      <c r="S8" s="2">
        <v>1298</v>
      </c>
      <c r="T8" s="2">
        <v>1427</v>
      </c>
      <c r="U8" s="2">
        <v>1521</v>
      </c>
      <c r="V8" s="2">
        <v>1575</v>
      </c>
      <c r="W8" s="2">
        <v>1793</v>
      </c>
      <c r="X8" s="2">
        <v>1798</v>
      </c>
      <c r="Y8" s="2">
        <v>1532</v>
      </c>
      <c r="Z8" s="2">
        <v>1615</v>
      </c>
      <c r="AA8" s="2">
        <v>1607</v>
      </c>
      <c r="AB8" s="2">
        <v>1557</v>
      </c>
      <c r="AC8" s="2">
        <v>1551</v>
      </c>
      <c r="AD8" s="2">
        <v>1580</v>
      </c>
      <c r="AE8" s="2">
        <v>1601</v>
      </c>
    </row>
    <row r="9" spans="1:31" ht="15">
      <c r="A9" s="1" t="s">
        <v>194</v>
      </c>
      <c r="B9" s="2">
        <v>24248</v>
      </c>
      <c r="C9" s="2">
        <v>25909</v>
      </c>
      <c r="D9" s="2">
        <v>26663</v>
      </c>
      <c r="E9" s="2">
        <v>29607</v>
      </c>
      <c r="F9" s="2">
        <v>30542</v>
      </c>
      <c r="G9" s="2">
        <v>31264</v>
      </c>
      <c r="H9" s="2">
        <v>32796</v>
      </c>
      <c r="I9" s="2">
        <v>34383</v>
      </c>
      <c r="J9" s="2">
        <v>36905</v>
      </c>
      <c r="K9" s="2">
        <v>39347</v>
      </c>
      <c r="L9" s="2">
        <v>39227</v>
      </c>
      <c r="M9" s="2">
        <v>40590</v>
      </c>
      <c r="N9" s="2">
        <v>41384</v>
      </c>
      <c r="O9" s="2">
        <v>41796</v>
      </c>
      <c r="P9" s="2">
        <v>42077</v>
      </c>
      <c r="Q9" s="2">
        <v>42211</v>
      </c>
      <c r="R9" s="2">
        <v>42312</v>
      </c>
      <c r="S9" s="2">
        <v>43320</v>
      </c>
      <c r="T9" s="2">
        <v>45010</v>
      </c>
      <c r="U9" s="2">
        <v>45620</v>
      </c>
      <c r="V9" s="2">
        <v>46758</v>
      </c>
      <c r="W9" s="2">
        <v>48790</v>
      </c>
      <c r="X9" s="2">
        <v>49487</v>
      </c>
      <c r="Y9" s="2">
        <v>51177</v>
      </c>
      <c r="Z9" s="2">
        <v>52742</v>
      </c>
      <c r="AA9" s="2">
        <v>54541</v>
      </c>
      <c r="AB9" s="2">
        <v>55693</v>
      </c>
      <c r="AC9" s="2">
        <v>58193</v>
      </c>
      <c r="AD9" s="2">
        <v>59881</v>
      </c>
      <c r="AE9" s="2">
        <v>61194</v>
      </c>
    </row>
    <row r="10" spans="1:31" ht="15">
      <c r="A10" s="1" t="s">
        <v>195</v>
      </c>
      <c r="B10" s="2">
        <v>10019</v>
      </c>
      <c r="C10" s="2">
        <v>9903</v>
      </c>
      <c r="D10" s="2">
        <v>10914</v>
      </c>
      <c r="E10" s="2">
        <v>9556</v>
      </c>
      <c r="F10" s="2">
        <v>8119</v>
      </c>
      <c r="G10" s="2">
        <v>8839</v>
      </c>
      <c r="H10" s="2">
        <v>9135</v>
      </c>
      <c r="I10" s="2">
        <v>7872</v>
      </c>
      <c r="J10" s="2">
        <v>7996</v>
      </c>
      <c r="K10" s="2">
        <v>6632</v>
      </c>
      <c r="L10" s="2">
        <v>5873</v>
      </c>
      <c r="M10" s="2">
        <v>5546</v>
      </c>
      <c r="N10" s="2">
        <v>5775</v>
      </c>
      <c r="O10" s="2">
        <v>6076</v>
      </c>
      <c r="P10" s="2">
        <v>7073</v>
      </c>
      <c r="Q10" s="2">
        <v>7243</v>
      </c>
      <c r="R10" s="2">
        <v>7116</v>
      </c>
      <c r="S10" s="2">
        <v>6955</v>
      </c>
      <c r="T10" s="2">
        <v>5941</v>
      </c>
      <c r="U10" s="2">
        <v>5554</v>
      </c>
      <c r="V10" s="2">
        <v>5248</v>
      </c>
      <c r="W10" s="2">
        <v>5533</v>
      </c>
      <c r="X10" s="2">
        <v>5492</v>
      </c>
      <c r="Y10" s="2">
        <v>5631</v>
      </c>
      <c r="Z10" s="2">
        <v>6800</v>
      </c>
      <c r="AA10" s="2">
        <v>6673</v>
      </c>
      <c r="AB10" s="2">
        <v>7722</v>
      </c>
      <c r="AC10" s="2">
        <v>8482</v>
      </c>
      <c r="AD10" s="2">
        <v>9164</v>
      </c>
      <c r="AE10" s="2">
        <v>10349</v>
      </c>
    </row>
    <row r="11" spans="1:31" ht="15">
      <c r="A11" s="1" t="s">
        <v>196</v>
      </c>
      <c r="B11" s="2" t="s">
        <v>33</v>
      </c>
      <c r="C11" s="2" t="s">
        <v>33</v>
      </c>
      <c r="D11" s="2" t="s">
        <v>33</v>
      </c>
      <c r="E11" s="2" t="s">
        <v>33</v>
      </c>
      <c r="F11" s="2" t="s">
        <v>33</v>
      </c>
      <c r="G11" s="2" t="s">
        <v>33</v>
      </c>
      <c r="H11" s="2" t="s">
        <v>33</v>
      </c>
      <c r="I11" s="2">
        <v>219</v>
      </c>
      <c r="J11" s="2">
        <v>229</v>
      </c>
      <c r="K11" s="2">
        <v>223</v>
      </c>
      <c r="L11" s="2">
        <v>179</v>
      </c>
      <c r="M11" s="2">
        <v>85</v>
      </c>
      <c r="N11" s="2">
        <v>31</v>
      </c>
      <c r="O11" s="2">
        <v>34</v>
      </c>
      <c r="P11" s="2" t="s">
        <v>33</v>
      </c>
      <c r="Q11" s="2" t="s">
        <v>33</v>
      </c>
      <c r="R11" s="2" t="s">
        <v>33</v>
      </c>
      <c r="S11" s="2" t="s">
        <v>33</v>
      </c>
      <c r="T11" s="2" t="s">
        <v>33</v>
      </c>
      <c r="U11" s="2" t="s">
        <v>33</v>
      </c>
      <c r="V11" s="2" t="s">
        <v>33</v>
      </c>
      <c r="W11" s="2" t="s">
        <v>33</v>
      </c>
      <c r="X11" s="2" t="s">
        <v>33</v>
      </c>
      <c r="Y11" s="2" t="s">
        <v>33</v>
      </c>
      <c r="Z11" s="2" t="s">
        <v>33</v>
      </c>
      <c r="AA11" s="2" t="s">
        <v>33</v>
      </c>
      <c r="AB11" s="2" t="s">
        <v>33</v>
      </c>
      <c r="AC11" s="2" t="s">
        <v>33</v>
      </c>
      <c r="AD11" s="2" t="s">
        <v>33</v>
      </c>
      <c r="AE11" s="2" t="s">
        <v>33</v>
      </c>
    </row>
    <row r="12" spans="1:31" ht="15">
      <c r="A12" s="1" t="s">
        <v>197</v>
      </c>
      <c r="B12" s="2">
        <v>38027</v>
      </c>
      <c r="C12" s="2">
        <v>39572</v>
      </c>
      <c r="D12" s="2">
        <v>40540</v>
      </c>
      <c r="E12" s="2">
        <v>41756</v>
      </c>
      <c r="F12" s="2">
        <v>42244</v>
      </c>
      <c r="G12" s="2">
        <v>42459</v>
      </c>
      <c r="H12" s="2">
        <v>43310</v>
      </c>
      <c r="I12" s="2">
        <v>45330</v>
      </c>
      <c r="J12" s="2">
        <v>48817</v>
      </c>
      <c r="K12" s="2">
        <v>56726</v>
      </c>
      <c r="L12" s="2">
        <v>58601</v>
      </c>
      <c r="M12" s="2">
        <v>59534</v>
      </c>
      <c r="N12" s="2">
        <v>59380</v>
      </c>
      <c r="O12" s="2">
        <v>60020</v>
      </c>
      <c r="P12" s="2">
        <v>60471</v>
      </c>
      <c r="Q12" s="2">
        <v>61319</v>
      </c>
      <c r="R12" s="2">
        <v>61461</v>
      </c>
      <c r="S12" s="2">
        <v>61277</v>
      </c>
      <c r="T12" s="2">
        <v>63630</v>
      </c>
      <c r="U12" s="2">
        <v>63855</v>
      </c>
      <c r="V12" s="2">
        <v>64786</v>
      </c>
      <c r="W12" s="2">
        <v>65972</v>
      </c>
      <c r="X12" s="2">
        <v>66580</v>
      </c>
      <c r="Y12" s="2">
        <v>68120</v>
      </c>
      <c r="Z12" s="2">
        <v>69577</v>
      </c>
      <c r="AA12" s="2">
        <v>70149</v>
      </c>
      <c r="AB12" s="2">
        <v>69971</v>
      </c>
      <c r="AC12" s="2">
        <v>73182</v>
      </c>
      <c r="AD12" s="2">
        <v>77730</v>
      </c>
      <c r="AE12" s="2">
        <v>79024</v>
      </c>
    </row>
    <row r="13" spans="1:31" ht="15">
      <c r="A13" s="1" t="s">
        <v>198</v>
      </c>
      <c r="B13" s="2">
        <v>190512</v>
      </c>
      <c r="C13" s="2">
        <v>191536</v>
      </c>
      <c r="D13" s="2">
        <v>193634</v>
      </c>
      <c r="E13" s="2">
        <v>194107</v>
      </c>
      <c r="F13" s="2">
        <v>194191</v>
      </c>
      <c r="G13" s="2">
        <v>197022</v>
      </c>
      <c r="H13" s="2">
        <v>204509</v>
      </c>
      <c r="I13" s="2">
        <v>212001</v>
      </c>
      <c r="J13" s="2">
        <v>215391</v>
      </c>
      <c r="K13" s="2">
        <v>210641</v>
      </c>
      <c r="L13" s="2">
        <v>210316</v>
      </c>
      <c r="M13" s="2">
        <v>210135</v>
      </c>
      <c r="N13" s="2">
        <v>210311</v>
      </c>
      <c r="O13" s="2">
        <v>213389</v>
      </c>
      <c r="P13" s="2">
        <v>214985</v>
      </c>
      <c r="Q13" s="2">
        <v>213692</v>
      </c>
      <c r="R13" s="2">
        <v>211219</v>
      </c>
      <c r="S13" s="2">
        <v>210549</v>
      </c>
      <c r="T13" s="2">
        <v>208196</v>
      </c>
      <c r="U13" s="2">
        <v>208372</v>
      </c>
      <c r="V13" s="2">
        <v>208577</v>
      </c>
      <c r="W13" s="2">
        <v>209901</v>
      </c>
      <c r="X13" s="2">
        <v>209414</v>
      </c>
      <c r="Y13" s="2">
        <v>209710</v>
      </c>
      <c r="Z13" s="2">
        <v>213823</v>
      </c>
      <c r="AA13" s="2">
        <v>214489</v>
      </c>
      <c r="AB13" s="2">
        <v>212548</v>
      </c>
      <c r="AC13" s="2">
        <v>218658</v>
      </c>
      <c r="AD13" s="2">
        <v>227146</v>
      </c>
      <c r="AE13" s="2">
        <v>232192</v>
      </c>
    </row>
    <row r="14" spans="1:31" ht="15">
      <c r="A14" s="1" t="s">
        <v>199</v>
      </c>
      <c r="B14" s="2" t="s">
        <v>33</v>
      </c>
      <c r="C14" s="2" t="s">
        <v>33</v>
      </c>
      <c r="D14" s="2" t="s">
        <v>33</v>
      </c>
      <c r="E14" s="2" t="s">
        <v>33</v>
      </c>
      <c r="F14" s="2" t="s">
        <v>33</v>
      </c>
      <c r="G14" s="2" t="s">
        <v>33</v>
      </c>
      <c r="H14" s="2" t="s">
        <v>33</v>
      </c>
      <c r="I14" s="2">
        <v>255</v>
      </c>
      <c r="J14" s="2">
        <v>314</v>
      </c>
      <c r="K14" s="2">
        <v>345</v>
      </c>
      <c r="L14" s="2">
        <v>379</v>
      </c>
      <c r="M14" s="2">
        <v>416</v>
      </c>
      <c r="N14" s="2">
        <v>458</v>
      </c>
      <c r="O14" s="2">
        <v>463</v>
      </c>
      <c r="P14" s="2">
        <v>489</v>
      </c>
      <c r="Q14" s="2">
        <v>513</v>
      </c>
      <c r="R14" s="2">
        <v>472</v>
      </c>
      <c r="S14" s="2">
        <v>517</v>
      </c>
      <c r="T14" s="2">
        <v>492</v>
      </c>
      <c r="U14" s="2">
        <v>512</v>
      </c>
      <c r="V14" s="2">
        <v>511</v>
      </c>
      <c r="W14" s="2">
        <v>502</v>
      </c>
      <c r="X14" s="2">
        <v>417</v>
      </c>
      <c r="Y14" s="2">
        <v>436</v>
      </c>
      <c r="Z14" s="2">
        <v>399</v>
      </c>
      <c r="AA14" s="2">
        <v>381</v>
      </c>
      <c r="AB14" s="2">
        <v>320</v>
      </c>
      <c r="AC14" s="2">
        <v>347</v>
      </c>
      <c r="AD14" s="2">
        <v>377</v>
      </c>
      <c r="AE14" s="2">
        <v>375</v>
      </c>
    </row>
    <row r="15" spans="1:31" ht="15">
      <c r="A15" s="1" t="s">
        <v>246</v>
      </c>
      <c r="B15" s="2">
        <v>1988</v>
      </c>
      <c r="C15" s="2">
        <v>2011</v>
      </c>
      <c r="D15" s="2">
        <v>1971</v>
      </c>
      <c r="E15" s="2">
        <v>1996</v>
      </c>
      <c r="F15" s="2">
        <v>2113</v>
      </c>
      <c r="G15" s="2">
        <v>2248</v>
      </c>
      <c r="H15" s="2">
        <v>2409</v>
      </c>
      <c r="I15" s="2">
        <v>2605</v>
      </c>
      <c r="J15" s="2">
        <v>2672</v>
      </c>
      <c r="K15" s="2">
        <v>2784</v>
      </c>
      <c r="L15" s="2">
        <v>2795</v>
      </c>
      <c r="M15" s="2">
        <v>2799</v>
      </c>
      <c r="N15" s="2">
        <v>2812</v>
      </c>
      <c r="O15" s="2">
        <v>2871</v>
      </c>
      <c r="P15" s="2">
        <v>2878</v>
      </c>
      <c r="Q15" s="2">
        <v>2882</v>
      </c>
      <c r="R15" s="2">
        <v>2911</v>
      </c>
      <c r="S15" s="2">
        <v>2952</v>
      </c>
      <c r="T15" s="2">
        <v>3073</v>
      </c>
      <c r="U15" s="2">
        <v>3141</v>
      </c>
      <c r="V15" s="2">
        <v>3266</v>
      </c>
      <c r="W15" s="2">
        <v>3401</v>
      </c>
      <c r="X15" s="2">
        <v>3639</v>
      </c>
      <c r="Y15" s="2">
        <v>3786</v>
      </c>
      <c r="Z15" s="2">
        <v>3875</v>
      </c>
      <c r="AA15" s="2">
        <v>4023</v>
      </c>
      <c r="AB15" s="2">
        <v>4195</v>
      </c>
      <c r="AC15" s="2">
        <v>4448</v>
      </c>
      <c r="AD15" s="2">
        <v>4604</v>
      </c>
      <c r="AE15" s="2">
        <v>4843</v>
      </c>
    </row>
    <row r="16" spans="1:31" ht="15">
      <c r="A16" s="1" t="s">
        <v>52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>
        <v>287</v>
      </c>
    </row>
    <row r="17" spans="1:31" ht="15">
      <c r="A17" s="1" t="s">
        <v>11</v>
      </c>
      <c r="B17" s="2">
        <v>696335</v>
      </c>
      <c r="C17" s="2">
        <v>711848</v>
      </c>
      <c r="D17" s="2">
        <v>724579</v>
      </c>
      <c r="E17" s="2">
        <v>727298</v>
      </c>
      <c r="F17" s="2">
        <v>729689</v>
      </c>
      <c r="G17" s="2">
        <v>733807</v>
      </c>
      <c r="H17" s="2">
        <v>747910</v>
      </c>
      <c r="I17" s="2">
        <v>761709</v>
      </c>
      <c r="J17" s="2">
        <v>764654</v>
      </c>
      <c r="K17" s="2">
        <v>762790</v>
      </c>
      <c r="L17" s="2">
        <v>760745</v>
      </c>
      <c r="M17" s="2">
        <v>759878</v>
      </c>
      <c r="N17" s="2">
        <v>758094</v>
      </c>
      <c r="O17" s="2">
        <v>760859</v>
      </c>
      <c r="P17" s="2">
        <v>764398</v>
      </c>
      <c r="Q17" s="2">
        <v>762682</v>
      </c>
      <c r="R17" s="2">
        <v>759960</v>
      </c>
      <c r="S17" s="2">
        <v>762400</v>
      </c>
      <c r="T17" s="2">
        <v>767263</v>
      </c>
      <c r="U17" s="2">
        <v>776815</v>
      </c>
      <c r="V17" s="2">
        <v>787960</v>
      </c>
      <c r="W17" s="2">
        <v>800334</v>
      </c>
      <c r="X17" s="2">
        <v>808439</v>
      </c>
      <c r="Y17" s="2">
        <v>816632</v>
      </c>
      <c r="Z17" s="2">
        <v>826347</v>
      </c>
      <c r="AA17" s="2">
        <v>826572</v>
      </c>
      <c r="AB17" s="2">
        <v>815151</v>
      </c>
      <c r="AC17" s="2">
        <v>831038</v>
      </c>
      <c r="AD17" s="2">
        <v>850999</v>
      </c>
      <c r="AE17" s="2">
        <v>856412</v>
      </c>
    </row>
  </sheetData>
  <mergeCells count="1">
    <mergeCell ref="A1:T1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16E1-0BC1-41FB-BD4A-DDA6C498A81D}">
  <dimension ref="A1:AE12"/>
  <sheetViews>
    <sheetView topLeftCell="C1" workbookViewId="0">
      <selection activeCell="AB20" sqref="AB20"/>
    </sheetView>
  </sheetViews>
  <sheetFormatPr baseColWidth="10" defaultColWidth="9" defaultRowHeight="13"/>
  <cols>
    <col min="1" max="1" width="25.796875" customWidth="1"/>
  </cols>
  <sheetData>
    <row r="1" spans="1:31" ht="16" thickBot="1">
      <c r="A1" s="20" t="str">
        <f ca="1">"Student Roll by School Gender as at 1 July 1996-"&amp;YEAR(TODAY())</f>
        <v>Student Roll by School Gender as at 1 July 1996-2025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3" spans="1:31" ht="15">
      <c r="A3" s="4" t="s">
        <v>200</v>
      </c>
      <c r="B3" s="6">
        <v>1996</v>
      </c>
      <c r="C3" s="6">
        <v>1997</v>
      </c>
      <c r="D3" s="6">
        <v>1998</v>
      </c>
      <c r="E3" s="6">
        <v>1999</v>
      </c>
      <c r="F3" s="6">
        <v>2000</v>
      </c>
      <c r="G3" s="6">
        <v>2001</v>
      </c>
      <c r="H3" s="6">
        <v>2002</v>
      </c>
      <c r="I3" s="6">
        <v>2003</v>
      </c>
      <c r="J3" s="6">
        <v>2004</v>
      </c>
      <c r="K3" s="6">
        <v>2005</v>
      </c>
      <c r="L3" s="6">
        <v>2006</v>
      </c>
      <c r="M3" s="6">
        <v>2007</v>
      </c>
      <c r="N3" s="6">
        <v>2008</v>
      </c>
      <c r="O3" s="6">
        <v>2009</v>
      </c>
      <c r="P3" s="6">
        <v>2010</v>
      </c>
      <c r="Q3" s="6">
        <v>2011</v>
      </c>
      <c r="R3" s="6">
        <v>2012</v>
      </c>
      <c r="S3" s="6">
        <v>2013</v>
      </c>
      <c r="T3" s="6">
        <v>2014</v>
      </c>
      <c r="U3" s="6">
        <v>2015</v>
      </c>
      <c r="V3" s="6">
        <v>2016</v>
      </c>
      <c r="W3" s="6">
        <v>2017</v>
      </c>
      <c r="X3" s="6">
        <v>2018</v>
      </c>
      <c r="Y3" s="6">
        <v>2019</v>
      </c>
      <c r="Z3" s="6">
        <v>2020</v>
      </c>
      <c r="AA3" s="6">
        <v>2021</v>
      </c>
      <c r="AB3" s="6">
        <v>2022</v>
      </c>
      <c r="AC3" s="6">
        <v>2023</v>
      </c>
      <c r="AD3" s="6">
        <v>2024</v>
      </c>
      <c r="AE3" s="6">
        <v>2025</v>
      </c>
    </row>
    <row r="4" spans="1:31" ht="15">
      <c r="A4" s="1" t="s">
        <v>201</v>
      </c>
      <c r="B4" s="2">
        <v>614447</v>
      </c>
      <c r="C4" s="2">
        <v>628245</v>
      </c>
      <c r="D4" s="2">
        <v>639977</v>
      </c>
      <c r="E4" s="2">
        <v>641845</v>
      </c>
      <c r="F4" s="2">
        <v>645040</v>
      </c>
      <c r="G4" s="2">
        <v>646700</v>
      </c>
      <c r="H4" s="2">
        <v>658337</v>
      </c>
      <c r="I4" s="2">
        <v>669661</v>
      </c>
      <c r="J4" s="2">
        <v>672565</v>
      </c>
      <c r="K4" s="2">
        <v>669543</v>
      </c>
      <c r="L4" s="2">
        <v>667187</v>
      </c>
      <c r="M4" s="2">
        <v>665828</v>
      </c>
      <c r="N4" s="2">
        <v>664122</v>
      </c>
      <c r="O4" s="2">
        <v>666384</v>
      </c>
      <c r="P4" s="2">
        <v>669760</v>
      </c>
      <c r="Q4" s="2">
        <v>668160</v>
      </c>
      <c r="R4" s="2">
        <v>665630</v>
      </c>
      <c r="S4" s="2">
        <v>667912</v>
      </c>
      <c r="T4" s="2">
        <v>672384</v>
      </c>
      <c r="U4" s="2">
        <v>681762</v>
      </c>
      <c r="V4" s="2">
        <v>693083</v>
      </c>
      <c r="W4" s="2">
        <v>704853</v>
      </c>
      <c r="X4" s="2">
        <v>713103</v>
      </c>
      <c r="Y4" s="2">
        <v>721299</v>
      </c>
      <c r="Z4" s="2">
        <v>730327</v>
      </c>
      <c r="AA4" s="2">
        <v>731675</v>
      </c>
      <c r="AB4" s="2">
        <v>720931</v>
      </c>
      <c r="AC4" s="2">
        <v>734717</v>
      </c>
      <c r="AD4" s="2">
        <v>752215</v>
      </c>
      <c r="AE4" s="2">
        <v>753225</v>
      </c>
    </row>
    <row r="5" spans="1:31" ht="15">
      <c r="A5" s="1" t="s">
        <v>202</v>
      </c>
      <c r="B5" s="2">
        <v>38198</v>
      </c>
      <c r="C5" s="2">
        <v>38723</v>
      </c>
      <c r="D5" s="2">
        <v>40368</v>
      </c>
      <c r="E5" s="2">
        <v>40531</v>
      </c>
      <c r="F5" s="2">
        <v>39067</v>
      </c>
      <c r="G5" s="2">
        <v>39488</v>
      </c>
      <c r="H5" s="2">
        <v>40726</v>
      </c>
      <c r="I5" s="2">
        <v>42230</v>
      </c>
      <c r="J5" s="2">
        <v>41879</v>
      </c>
      <c r="K5" s="2">
        <v>42608</v>
      </c>
      <c r="L5" s="2">
        <v>42997</v>
      </c>
      <c r="M5" s="2">
        <v>43468</v>
      </c>
      <c r="N5" s="2">
        <v>43605</v>
      </c>
      <c r="O5" s="2">
        <v>44223</v>
      </c>
      <c r="P5" s="2">
        <v>44639</v>
      </c>
      <c r="Q5" s="2">
        <v>44849</v>
      </c>
      <c r="R5" s="2">
        <v>45059</v>
      </c>
      <c r="S5" s="2">
        <v>45427</v>
      </c>
      <c r="T5" s="2">
        <v>45727</v>
      </c>
      <c r="U5" s="2">
        <v>46032</v>
      </c>
      <c r="V5" s="2">
        <v>46225</v>
      </c>
      <c r="W5" s="2">
        <v>46501</v>
      </c>
      <c r="X5" s="2">
        <v>46458</v>
      </c>
      <c r="Y5" s="2">
        <v>46329</v>
      </c>
      <c r="Z5" s="2">
        <v>45765</v>
      </c>
      <c r="AA5" s="2">
        <v>45617</v>
      </c>
      <c r="AB5" s="2">
        <v>45550</v>
      </c>
      <c r="AC5" s="2">
        <v>46545</v>
      </c>
      <c r="AD5" s="2">
        <v>47539</v>
      </c>
      <c r="AE5" s="2">
        <v>48595</v>
      </c>
    </row>
    <row r="6" spans="1:31" ht="15">
      <c r="A6" s="1" t="s">
        <v>203</v>
      </c>
      <c r="B6" s="2">
        <v>40130</v>
      </c>
      <c r="C6" s="2">
        <v>41120</v>
      </c>
      <c r="D6" s="2">
        <v>41626</v>
      </c>
      <c r="E6" s="2">
        <v>42246</v>
      </c>
      <c r="F6" s="2">
        <v>42859</v>
      </c>
      <c r="G6" s="2">
        <v>43675</v>
      </c>
      <c r="H6" s="2">
        <v>45750</v>
      </c>
      <c r="I6" s="2">
        <v>46679</v>
      </c>
      <c r="J6" s="2">
        <v>47637</v>
      </c>
      <c r="K6" s="2">
        <v>48011</v>
      </c>
      <c r="L6" s="2">
        <v>47983</v>
      </c>
      <c r="M6" s="2">
        <v>48029</v>
      </c>
      <c r="N6" s="2">
        <v>47830</v>
      </c>
      <c r="O6" s="2">
        <v>47747</v>
      </c>
      <c r="P6" s="2">
        <v>47741</v>
      </c>
      <c r="Q6" s="2">
        <v>47349</v>
      </c>
      <c r="R6" s="2">
        <v>46933</v>
      </c>
      <c r="S6" s="2">
        <v>46758</v>
      </c>
      <c r="T6" s="2">
        <v>46827</v>
      </c>
      <c r="U6" s="2">
        <v>46699</v>
      </c>
      <c r="V6" s="2">
        <v>46260</v>
      </c>
      <c r="W6" s="2">
        <v>46541</v>
      </c>
      <c r="X6" s="2">
        <v>46373</v>
      </c>
      <c r="Y6" s="2">
        <v>46477</v>
      </c>
      <c r="Z6" s="2">
        <v>46828</v>
      </c>
      <c r="AA6" s="2">
        <v>46679</v>
      </c>
      <c r="AB6" s="2">
        <v>46041</v>
      </c>
      <c r="AC6" s="2">
        <v>47076</v>
      </c>
      <c r="AD6" s="2">
        <v>48496</v>
      </c>
      <c r="AE6" s="2">
        <v>49147</v>
      </c>
    </row>
    <row r="7" spans="1:31" ht="15">
      <c r="A7" s="1" t="s">
        <v>204</v>
      </c>
      <c r="B7" s="2">
        <v>3536</v>
      </c>
      <c r="C7" s="2">
        <v>3723</v>
      </c>
      <c r="D7" s="2">
        <v>2560</v>
      </c>
      <c r="E7" s="2">
        <v>2626</v>
      </c>
      <c r="F7" s="2">
        <v>2653</v>
      </c>
      <c r="G7" s="2">
        <v>2665</v>
      </c>
      <c r="H7" s="2">
        <v>2448</v>
      </c>
      <c r="I7" s="2">
        <v>2472</v>
      </c>
      <c r="J7" s="2">
        <v>1909</v>
      </c>
      <c r="K7" s="2">
        <v>1955</v>
      </c>
      <c r="L7" s="2">
        <v>1927</v>
      </c>
      <c r="M7" s="2">
        <v>1899</v>
      </c>
      <c r="N7" s="2">
        <v>1873</v>
      </c>
      <c r="O7" s="2">
        <v>1826</v>
      </c>
      <c r="P7" s="2">
        <v>1563</v>
      </c>
      <c r="Q7" s="2">
        <v>1602</v>
      </c>
      <c r="R7" s="2">
        <v>1608</v>
      </c>
      <c r="S7" s="2">
        <v>1571</v>
      </c>
      <c r="T7" s="2">
        <v>1607</v>
      </c>
      <c r="U7" s="2">
        <v>1623</v>
      </c>
      <c r="V7" s="2">
        <v>1707</v>
      </c>
      <c r="W7" s="2">
        <v>1754</v>
      </c>
      <c r="X7" s="2">
        <v>1812</v>
      </c>
      <c r="Y7" s="2">
        <v>1828</v>
      </c>
      <c r="Z7" s="2">
        <v>2714</v>
      </c>
      <c r="AA7" s="2">
        <v>1917</v>
      </c>
      <c r="AB7" s="2">
        <v>1958</v>
      </c>
      <c r="AC7" s="2">
        <v>2007</v>
      </c>
      <c r="AD7" s="2">
        <v>2063</v>
      </c>
      <c r="AE7" s="2">
        <v>2077</v>
      </c>
    </row>
    <row r="8" spans="1:31" ht="15">
      <c r="A8" s="1" t="s">
        <v>205</v>
      </c>
      <c r="B8" s="2" t="s">
        <v>33</v>
      </c>
      <c r="C8" s="2" t="s">
        <v>33</v>
      </c>
      <c r="D8" s="2" t="s">
        <v>33</v>
      </c>
      <c r="E8" s="2" t="s">
        <v>33</v>
      </c>
      <c r="F8" s="2" t="s">
        <v>33</v>
      </c>
      <c r="G8" s="2">
        <v>1210</v>
      </c>
      <c r="H8" s="2">
        <v>579</v>
      </c>
      <c r="I8" s="2">
        <v>594</v>
      </c>
      <c r="J8" s="2">
        <v>589</v>
      </c>
      <c r="K8" s="2">
        <v>604</v>
      </c>
      <c r="L8" s="2">
        <v>581</v>
      </c>
      <c r="M8" s="2">
        <v>569</v>
      </c>
      <c r="N8" s="2">
        <v>574</v>
      </c>
      <c r="O8" s="2">
        <v>583</v>
      </c>
      <c r="P8" s="2">
        <v>619</v>
      </c>
      <c r="Q8" s="2">
        <v>640</v>
      </c>
      <c r="R8" s="2">
        <v>647</v>
      </c>
      <c r="S8" s="2">
        <v>653</v>
      </c>
      <c r="T8" s="2">
        <v>636</v>
      </c>
      <c r="U8" s="2">
        <v>619</v>
      </c>
      <c r="V8" s="2">
        <v>604</v>
      </c>
      <c r="W8" s="2">
        <v>600</v>
      </c>
      <c r="X8" s="2">
        <v>603</v>
      </c>
      <c r="Y8" s="2">
        <v>603</v>
      </c>
      <c r="Z8" s="2">
        <v>614</v>
      </c>
      <c r="AA8" s="2">
        <v>589</v>
      </c>
      <c r="AB8" s="2">
        <v>582</v>
      </c>
      <c r="AC8" s="2">
        <v>588</v>
      </c>
      <c r="AD8" s="2">
        <v>586</v>
      </c>
      <c r="AE8" s="2">
        <v>593</v>
      </c>
    </row>
    <row r="9" spans="1:31" ht="15">
      <c r="A9" s="1" t="s">
        <v>206</v>
      </c>
      <c r="B9" s="2">
        <v>24</v>
      </c>
      <c r="C9" s="2">
        <v>37</v>
      </c>
      <c r="D9" s="2">
        <v>48</v>
      </c>
      <c r="E9" s="2">
        <v>50</v>
      </c>
      <c r="F9" s="2">
        <v>70</v>
      </c>
      <c r="G9" s="2">
        <v>69</v>
      </c>
      <c r="H9" s="2">
        <v>70</v>
      </c>
      <c r="I9" s="2">
        <v>73</v>
      </c>
      <c r="J9" s="2">
        <v>75</v>
      </c>
      <c r="K9" s="2">
        <v>69</v>
      </c>
      <c r="L9" s="2">
        <v>70</v>
      </c>
      <c r="M9" s="2">
        <v>85</v>
      </c>
      <c r="N9" s="2">
        <v>90</v>
      </c>
      <c r="O9" s="2">
        <v>96</v>
      </c>
      <c r="P9" s="2">
        <v>76</v>
      </c>
      <c r="Q9" s="2">
        <v>82</v>
      </c>
      <c r="R9" s="2">
        <v>83</v>
      </c>
      <c r="S9" s="2">
        <v>79</v>
      </c>
      <c r="T9" s="2">
        <v>82</v>
      </c>
      <c r="U9" s="2">
        <v>80</v>
      </c>
      <c r="V9" s="2">
        <v>81</v>
      </c>
      <c r="W9" s="2">
        <v>85</v>
      </c>
      <c r="X9" s="2">
        <v>90</v>
      </c>
      <c r="Y9" s="2">
        <v>96</v>
      </c>
      <c r="Z9" s="2">
        <v>99</v>
      </c>
      <c r="AA9" s="2">
        <v>95</v>
      </c>
      <c r="AB9" s="2">
        <v>89</v>
      </c>
      <c r="AC9" s="2">
        <v>105</v>
      </c>
      <c r="AD9" s="2">
        <v>100</v>
      </c>
      <c r="AE9" s="2">
        <v>103</v>
      </c>
    </row>
    <row r="10" spans="1:31" ht="15">
      <c r="A10" s="1" t="s">
        <v>278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>
        <v>2385</v>
      </c>
    </row>
    <row r="11" spans="1:31" ht="15">
      <c r="A11" s="1" t="s">
        <v>52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>
        <v>287</v>
      </c>
    </row>
    <row r="12" spans="1:31" ht="15">
      <c r="A12" s="1" t="s">
        <v>11</v>
      </c>
      <c r="B12" s="2">
        <v>696335</v>
      </c>
      <c r="C12" s="2">
        <v>711848</v>
      </c>
      <c r="D12" s="2">
        <v>724579</v>
      </c>
      <c r="E12" s="2">
        <v>727298</v>
      </c>
      <c r="F12" s="2">
        <v>729689</v>
      </c>
      <c r="G12" s="2">
        <v>733807</v>
      </c>
      <c r="H12" s="2">
        <v>747910</v>
      </c>
      <c r="I12" s="2">
        <v>761709</v>
      </c>
      <c r="J12" s="2">
        <v>764654</v>
      </c>
      <c r="K12" s="2">
        <v>762790</v>
      </c>
      <c r="L12" s="2">
        <v>760745</v>
      </c>
      <c r="M12" s="2">
        <v>759878</v>
      </c>
      <c r="N12" s="2">
        <v>758094</v>
      </c>
      <c r="O12" s="2">
        <v>760859</v>
      </c>
      <c r="P12" s="2">
        <v>764398</v>
      </c>
      <c r="Q12" s="2">
        <v>762682</v>
      </c>
      <c r="R12" s="2">
        <v>759960</v>
      </c>
      <c r="S12" s="2">
        <v>762400</v>
      </c>
      <c r="T12" s="2">
        <v>767263</v>
      </c>
      <c r="U12" s="2">
        <v>776815</v>
      </c>
      <c r="V12" s="2">
        <v>787960</v>
      </c>
      <c r="W12" s="2">
        <v>800334</v>
      </c>
      <c r="X12" s="2">
        <v>808439</v>
      </c>
      <c r="Y12" s="2">
        <v>816632</v>
      </c>
      <c r="Z12" s="2">
        <v>826347</v>
      </c>
      <c r="AA12" s="2">
        <v>826572</v>
      </c>
      <c r="AB12" s="2">
        <v>815151</v>
      </c>
      <c r="AC12" s="2">
        <v>831038</v>
      </c>
      <c r="AD12" s="2">
        <v>850999</v>
      </c>
      <c r="AE12" s="2">
        <v>856412</v>
      </c>
    </row>
  </sheetData>
  <mergeCells count="1">
    <mergeCell ref="A1:T1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36F28-0E52-4077-9C77-ED252C35F6AC}">
  <dimension ref="A1:AE35"/>
  <sheetViews>
    <sheetView workbookViewId="0">
      <selection activeCell="V11" sqref="V11"/>
    </sheetView>
  </sheetViews>
  <sheetFormatPr baseColWidth="10" defaultColWidth="9" defaultRowHeight="13"/>
  <cols>
    <col min="1" max="1" width="34" customWidth="1"/>
  </cols>
  <sheetData>
    <row r="1" spans="1:31" ht="16" thickBot="1">
      <c r="A1" s="20" t="str">
        <f ca="1">"Student Roll by Ethnic Group, as at 1 July 1996-"&amp;YEAR(TODAY())</f>
        <v>Student Roll by Ethnic Group, as at 1 July 1996-2025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3" spans="1:31" ht="15">
      <c r="A3" s="4" t="s">
        <v>210</v>
      </c>
      <c r="B3" s="6">
        <v>1996</v>
      </c>
      <c r="C3" s="6">
        <v>1997</v>
      </c>
      <c r="D3" s="6">
        <v>1998</v>
      </c>
      <c r="E3" s="6">
        <v>1999</v>
      </c>
      <c r="F3" s="6">
        <v>2000</v>
      </c>
      <c r="G3" s="6">
        <v>2001</v>
      </c>
      <c r="H3" s="6">
        <v>2002</v>
      </c>
      <c r="I3" s="6">
        <v>2003</v>
      </c>
      <c r="J3" s="6">
        <v>2004</v>
      </c>
      <c r="K3" s="6">
        <v>2005</v>
      </c>
      <c r="L3" s="6">
        <v>2006</v>
      </c>
      <c r="M3" s="6">
        <v>2007</v>
      </c>
      <c r="N3" s="6">
        <v>2008</v>
      </c>
      <c r="O3" s="6">
        <v>2009</v>
      </c>
      <c r="P3" s="6">
        <v>2010</v>
      </c>
      <c r="Q3" s="6">
        <v>2011</v>
      </c>
      <c r="R3" s="6">
        <v>2012</v>
      </c>
      <c r="S3" s="6">
        <v>2013</v>
      </c>
      <c r="T3" s="6">
        <v>2014</v>
      </c>
      <c r="U3" s="6">
        <v>2015</v>
      </c>
      <c r="V3" s="6">
        <v>2016</v>
      </c>
      <c r="W3" s="6">
        <v>2017</v>
      </c>
      <c r="X3" s="6">
        <v>2018</v>
      </c>
      <c r="Y3" s="6">
        <v>2019</v>
      </c>
      <c r="Z3" s="6">
        <v>2020</v>
      </c>
      <c r="AA3" s="6">
        <v>2021</v>
      </c>
      <c r="AB3" s="6">
        <v>2022</v>
      </c>
      <c r="AC3" s="6">
        <v>2023</v>
      </c>
      <c r="AD3" s="6">
        <v>2024</v>
      </c>
      <c r="AE3" s="6">
        <v>2025</v>
      </c>
    </row>
    <row r="4" spans="1:31" ht="15">
      <c r="A4" s="1" t="s">
        <v>247</v>
      </c>
      <c r="B4" s="2">
        <v>462825</v>
      </c>
      <c r="C4" s="2">
        <v>467610</v>
      </c>
      <c r="D4" s="2">
        <v>473761</v>
      </c>
      <c r="E4" s="2">
        <v>473037</v>
      </c>
      <c r="F4" s="2">
        <v>468002</v>
      </c>
      <c r="G4" s="2">
        <v>462311</v>
      </c>
      <c r="H4" s="2">
        <v>459563</v>
      </c>
      <c r="I4" s="2">
        <v>455834</v>
      </c>
      <c r="J4" s="2">
        <v>453473</v>
      </c>
      <c r="K4" s="2">
        <v>448218</v>
      </c>
      <c r="L4" s="2">
        <v>443348</v>
      </c>
      <c r="M4" s="2">
        <v>436699</v>
      </c>
      <c r="N4" s="2">
        <v>428706</v>
      </c>
      <c r="O4" s="2">
        <v>424242</v>
      </c>
      <c r="P4" s="2">
        <v>420902</v>
      </c>
      <c r="Q4" s="2">
        <v>415684</v>
      </c>
      <c r="R4" s="2">
        <v>411040</v>
      </c>
      <c r="S4" s="2">
        <v>408523</v>
      </c>
      <c r="T4" s="2">
        <v>406735</v>
      </c>
      <c r="U4" s="2">
        <v>405947</v>
      </c>
      <c r="V4" s="2">
        <v>403865</v>
      </c>
      <c r="W4" s="2">
        <v>401217</v>
      </c>
      <c r="X4" s="2">
        <v>396925</v>
      </c>
      <c r="Y4" s="2">
        <v>392633</v>
      </c>
      <c r="Z4" s="2">
        <v>389576</v>
      </c>
      <c r="AA4" s="2">
        <v>384461</v>
      </c>
      <c r="AB4" s="2">
        <v>372876</v>
      </c>
      <c r="AC4" s="2">
        <v>365471</v>
      </c>
      <c r="AD4" s="2">
        <v>355858</v>
      </c>
      <c r="AE4" s="2">
        <v>345102</v>
      </c>
    </row>
    <row r="5" spans="1:31" ht="15">
      <c r="A5" s="1" t="s">
        <v>223</v>
      </c>
      <c r="B5" s="2">
        <v>137598</v>
      </c>
      <c r="C5" s="2">
        <v>140729</v>
      </c>
      <c r="D5" s="2">
        <v>144403</v>
      </c>
      <c r="E5" s="2">
        <v>144718</v>
      </c>
      <c r="F5" s="2">
        <v>146913</v>
      </c>
      <c r="G5" s="2">
        <v>149473</v>
      </c>
      <c r="H5" s="2">
        <v>152554</v>
      </c>
      <c r="I5" s="2">
        <v>157262</v>
      </c>
      <c r="J5" s="2">
        <v>160732</v>
      </c>
      <c r="K5" s="2">
        <v>162534</v>
      </c>
      <c r="L5" s="2">
        <v>162384</v>
      </c>
      <c r="M5" s="2">
        <v>164013</v>
      </c>
      <c r="N5" s="2">
        <v>165425</v>
      </c>
      <c r="O5" s="2">
        <v>166998</v>
      </c>
      <c r="P5" s="2">
        <v>170069</v>
      </c>
      <c r="Q5" s="2">
        <v>171811</v>
      </c>
      <c r="R5" s="2">
        <v>173011</v>
      </c>
      <c r="S5" s="2">
        <v>175456</v>
      </c>
      <c r="T5" s="2">
        <v>178753</v>
      </c>
      <c r="U5" s="2">
        <v>183079</v>
      </c>
      <c r="V5" s="2">
        <v>187731</v>
      </c>
      <c r="W5" s="2">
        <v>192430</v>
      </c>
      <c r="X5" s="2">
        <v>194773</v>
      </c>
      <c r="Y5" s="2">
        <v>197343</v>
      </c>
      <c r="Z5" s="2">
        <v>200675</v>
      </c>
      <c r="AA5" s="2">
        <v>204814</v>
      </c>
      <c r="AB5" s="2">
        <v>203889</v>
      </c>
      <c r="AC5" s="2">
        <v>206123</v>
      </c>
      <c r="AD5" s="2">
        <v>208653</v>
      </c>
      <c r="AE5" s="2">
        <v>210756</v>
      </c>
    </row>
    <row r="6" spans="1:31" ht="15">
      <c r="A6" s="1" t="s">
        <v>211</v>
      </c>
      <c r="B6" s="2">
        <v>48955</v>
      </c>
      <c r="C6" s="2">
        <v>51153</v>
      </c>
      <c r="D6" s="2">
        <v>53139</v>
      </c>
      <c r="E6" s="2">
        <v>54550</v>
      </c>
      <c r="F6" s="2">
        <v>56389</v>
      </c>
      <c r="G6" s="2">
        <v>58402</v>
      </c>
      <c r="H6" s="2">
        <v>60312</v>
      </c>
      <c r="I6" s="2">
        <v>62703</v>
      </c>
      <c r="J6" s="2">
        <v>64121</v>
      </c>
      <c r="K6" s="2">
        <v>66088</v>
      </c>
      <c r="L6" s="2">
        <v>68059</v>
      </c>
      <c r="M6" s="2">
        <v>69888</v>
      </c>
      <c r="N6" s="2">
        <v>71322</v>
      </c>
      <c r="O6" s="2">
        <v>73081</v>
      </c>
      <c r="P6" s="2">
        <v>74466</v>
      </c>
      <c r="Q6" s="2">
        <v>74848</v>
      </c>
      <c r="R6" s="2">
        <v>75000</v>
      </c>
      <c r="S6" s="2">
        <v>74825</v>
      </c>
      <c r="T6" s="2">
        <v>75198</v>
      </c>
      <c r="U6" s="2">
        <v>76199</v>
      </c>
      <c r="V6" s="2">
        <v>77146</v>
      </c>
      <c r="W6" s="2">
        <v>78198</v>
      </c>
      <c r="X6" s="2">
        <v>78863</v>
      </c>
      <c r="Y6" s="2">
        <v>79293</v>
      </c>
      <c r="Z6" s="2">
        <v>80253</v>
      </c>
      <c r="AA6" s="2">
        <v>81177</v>
      </c>
      <c r="AB6" s="2">
        <v>80579</v>
      </c>
      <c r="AC6" s="2">
        <v>82314</v>
      </c>
      <c r="AD6" s="2">
        <v>84773</v>
      </c>
      <c r="AE6" s="2">
        <v>85500</v>
      </c>
    </row>
    <row r="7" spans="1:31" ht="15">
      <c r="A7" s="1" t="s">
        <v>212</v>
      </c>
      <c r="B7" s="2">
        <v>33432</v>
      </c>
      <c r="C7" s="2">
        <v>37152</v>
      </c>
      <c r="D7" s="2">
        <v>41920</v>
      </c>
      <c r="E7" s="2">
        <v>42821</v>
      </c>
      <c r="F7" s="2">
        <v>42367</v>
      </c>
      <c r="G7" s="2">
        <v>43653</v>
      </c>
      <c r="H7" s="2">
        <v>49283</v>
      </c>
      <c r="I7" s="2">
        <v>56024</v>
      </c>
      <c r="J7" s="2">
        <v>58737</v>
      </c>
      <c r="K7" s="2">
        <v>60358</v>
      </c>
      <c r="L7" s="2">
        <v>61855</v>
      </c>
      <c r="M7" s="2">
        <v>62865</v>
      </c>
      <c r="N7" s="2">
        <v>65583</v>
      </c>
      <c r="O7" s="2">
        <v>68784</v>
      </c>
      <c r="P7" s="2">
        <v>71056</v>
      </c>
      <c r="Q7" s="2">
        <v>72335</v>
      </c>
      <c r="R7" s="2">
        <v>73745</v>
      </c>
      <c r="S7" s="2">
        <v>75899</v>
      </c>
      <c r="T7" s="2">
        <v>78809</v>
      </c>
      <c r="U7" s="2">
        <v>82456</v>
      </c>
      <c r="V7" s="2">
        <v>88005</v>
      </c>
      <c r="W7" s="2">
        <v>94557</v>
      </c>
      <c r="X7" s="2">
        <v>101956</v>
      </c>
      <c r="Y7" s="2">
        <v>108791</v>
      </c>
      <c r="Z7" s="2">
        <v>116313</v>
      </c>
      <c r="AA7" s="2">
        <v>120929</v>
      </c>
      <c r="AB7" s="2">
        <v>125560</v>
      </c>
      <c r="AC7" s="2">
        <v>139908</v>
      </c>
      <c r="AD7" s="2">
        <v>160784</v>
      </c>
      <c r="AE7" s="2">
        <v>172542</v>
      </c>
    </row>
    <row r="8" spans="1:31" ht="15">
      <c r="A8" s="1" t="s">
        <v>213</v>
      </c>
      <c r="B8" s="2" t="s">
        <v>33</v>
      </c>
      <c r="C8" s="2" t="s">
        <v>33</v>
      </c>
      <c r="D8" s="2" t="s">
        <v>33</v>
      </c>
      <c r="E8" s="2" t="s">
        <v>33</v>
      </c>
      <c r="F8" s="2" t="s">
        <v>33</v>
      </c>
      <c r="G8" s="2" t="s">
        <v>33</v>
      </c>
      <c r="H8" s="2" t="s">
        <v>33</v>
      </c>
      <c r="I8" s="2" t="s">
        <v>33</v>
      </c>
      <c r="J8" s="2" t="s">
        <v>33</v>
      </c>
      <c r="K8" s="2" t="s">
        <v>33</v>
      </c>
      <c r="L8" s="2" t="s">
        <v>33</v>
      </c>
      <c r="M8" s="2" t="s">
        <v>33</v>
      </c>
      <c r="N8" s="2" t="s">
        <v>33</v>
      </c>
      <c r="O8" s="2" t="s">
        <v>33</v>
      </c>
      <c r="P8" s="2" t="s">
        <v>33</v>
      </c>
      <c r="Q8" s="2" t="s">
        <v>33</v>
      </c>
      <c r="R8" s="2">
        <v>13500</v>
      </c>
      <c r="S8" s="2">
        <v>13457</v>
      </c>
      <c r="T8" s="2">
        <v>13692</v>
      </c>
      <c r="U8" s="2">
        <v>14226</v>
      </c>
      <c r="V8" s="2">
        <v>15276</v>
      </c>
      <c r="W8" s="2">
        <v>16603</v>
      </c>
      <c r="X8" s="2">
        <v>18086</v>
      </c>
      <c r="Y8" s="2">
        <v>20046</v>
      </c>
      <c r="Z8" s="2">
        <v>22340</v>
      </c>
      <c r="AA8" s="2">
        <v>22812</v>
      </c>
      <c r="AB8" s="2">
        <v>22587</v>
      </c>
      <c r="AC8" s="2">
        <v>24264</v>
      </c>
      <c r="AD8" s="2">
        <v>25879</v>
      </c>
      <c r="AE8" s="2">
        <v>26523</v>
      </c>
    </row>
    <row r="9" spans="1:31" ht="15">
      <c r="A9" s="1" t="s">
        <v>231</v>
      </c>
      <c r="B9" s="2">
        <v>8444</v>
      </c>
      <c r="C9" s="2">
        <v>9389</v>
      </c>
      <c r="D9" s="2">
        <v>6281</v>
      </c>
      <c r="E9" s="2">
        <v>6799</v>
      </c>
      <c r="F9" s="2">
        <v>8556</v>
      </c>
      <c r="G9" s="2">
        <v>9167</v>
      </c>
      <c r="H9" s="2">
        <v>10772</v>
      </c>
      <c r="I9" s="2">
        <v>12312</v>
      </c>
      <c r="J9" s="2">
        <v>13048</v>
      </c>
      <c r="K9" s="2">
        <v>14223</v>
      </c>
      <c r="L9" s="2">
        <v>15382</v>
      </c>
      <c r="M9" s="2">
        <v>16135</v>
      </c>
      <c r="N9" s="2">
        <v>17156</v>
      </c>
      <c r="O9" s="2">
        <v>18225</v>
      </c>
      <c r="P9" s="2">
        <v>18244</v>
      </c>
      <c r="Q9" s="2">
        <v>18136</v>
      </c>
      <c r="R9" s="2">
        <v>4728</v>
      </c>
      <c r="S9" s="2">
        <v>4949</v>
      </c>
      <c r="T9" s="2">
        <v>4641</v>
      </c>
      <c r="U9" s="2">
        <v>4945</v>
      </c>
      <c r="V9" s="2">
        <v>4925</v>
      </c>
      <c r="W9" s="2">
        <v>5195</v>
      </c>
      <c r="X9" s="2">
        <v>5438</v>
      </c>
      <c r="Y9" s="2">
        <v>6106</v>
      </c>
      <c r="Z9" s="2">
        <v>6784</v>
      </c>
      <c r="AA9" s="2">
        <v>6784</v>
      </c>
      <c r="AB9" s="2">
        <v>6529</v>
      </c>
      <c r="AC9" s="2">
        <v>6730</v>
      </c>
      <c r="AD9" s="2">
        <v>6896</v>
      </c>
      <c r="AE9" s="2">
        <v>6664</v>
      </c>
    </row>
    <row r="10" spans="1:31" ht="15">
      <c r="A10" s="1" t="s">
        <v>232</v>
      </c>
      <c r="B10" s="2">
        <v>5081</v>
      </c>
      <c r="C10" s="2">
        <v>5815</v>
      </c>
      <c r="D10" s="2">
        <v>5075</v>
      </c>
      <c r="E10" s="2">
        <v>5373</v>
      </c>
      <c r="F10" s="2">
        <v>7462</v>
      </c>
      <c r="G10" s="2">
        <v>10801</v>
      </c>
      <c r="H10" s="2">
        <v>15426</v>
      </c>
      <c r="I10" s="2">
        <v>17574</v>
      </c>
      <c r="J10" s="2">
        <v>14543</v>
      </c>
      <c r="K10" s="2">
        <v>11369</v>
      </c>
      <c r="L10" s="2">
        <v>9717</v>
      </c>
      <c r="M10" s="2">
        <v>10278</v>
      </c>
      <c r="N10" s="2">
        <v>9902</v>
      </c>
      <c r="O10" s="2">
        <v>9529</v>
      </c>
      <c r="P10" s="2">
        <v>9661</v>
      </c>
      <c r="Q10" s="2">
        <v>9868</v>
      </c>
      <c r="R10" s="2">
        <v>8936</v>
      </c>
      <c r="S10" s="2">
        <v>9291</v>
      </c>
      <c r="T10" s="2">
        <v>9435</v>
      </c>
      <c r="U10" s="2">
        <v>9963</v>
      </c>
      <c r="V10" s="2">
        <v>11012</v>
      </c>
      <c r="W10" s="2">
        <v>12134</v>
      </c>
      <c r="X10" s="2">
        <v>12398</v>
      </c>
      <c r="Y10" s="2">
        <v>12420</v>
      </c>
      <c r="Z10" s="2">
        <v>10406</v>
      </c>
      <c r="AA10" s="2">
        <v>5595</v>
      </c>
      <c r="AB10" s="2">
        <v>3131</v>
      </c>
      <c r="AC10" s="2">
        <v>6228</v>
      </c>
      <c r="AD10" s="2">
        <v>8156</v>
      </c>
      <c r="AE10" s="2">
        <v>9325</v>
      </c>
    </row>
    <row r="11" spans="1:31" ht="15">
      <c r="A11" s="1" t="s">
        <v>11</v>
      </c>
      <c r="B11" s="2">
        <v>696335</v>
      </c>
      <c r="C11" s="2">
        <v>711848</v>
      </c>
      <c r="D11" s="2">
        <v>724579</v>
      </c>
      <c r="E11" s="2">
        <v>727298</v>
      </c>
      <c r="F11" s="2">
        <v>729689</v>
      </c>
      <c r="G11" s="2">
        <v>733807</v>
      </c>
      <c r="H11" s="2">
        <v>747910</v>
      </c>
      <c r="I11" s="2">
        <v>761709</v>
      </c>
      <c r="J11" s="2">
        <v>764654</v>
      </c>
      <c r="K11" s="2">
        <v>762790</v>
      </c>
      <c r="L11" s="2">
        <v>760745</v>
      </c>
      <c r="M11" s="2">
        <v>759878</v>
      </c>
      <c r="N11" s="2">
        <v>758094</v>
      </c>
      <c r="O11" s="2">
        <v>760859</v>
      </c>
      <c r="P11" s="2">
        <v>764398</v>
      </c>
      <c r="Q11" s="2">
        <v>762682</v>
      </c>
      <c r="R11" s="2">
        <v>759960</v>
      </c>
      <c r="S11" s="2">
        <v>762400</v>
      </c>
      <c r="T11" s="2">
        <v>767263</v>
      </c>
      <c r="U11" s="2">
        <v>776815</v>
      </c>
      <c r="V11" s="2">
        <v>787960</v>
      </c>
      <c r="W11" s="2">
        <v>800334</v>
      </c>
      <c r="X11" s="2">
        <v>808439</v>
      </c>
      <c r="Y11" s="2">
        <v>816632</v>
      </c>
      <c r="Z11" s="2">
        <v>826347</v>
      </c>
      <c r="AA11" s="2">
        <v>826572</v>
      </c>
      <c r="AB11" s="2">
        <v>815151</v>
      </c>
      <c r="AC11" s="2">
        <v>831038</v>
      </c>
      <c r="AD11" s="2">
        <v>850999</v>
      </c>
      <c r="AE11" s="2">
        <v>856412</v>
      </c>
    </row>
    <row r="12" spans="1:31">
      <c r="A12" s="29" t="s">
        <v>233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</row>
    <row r="15" spans="1:31" ht="16" thickBot="1">
      <c r="A15" s="28" t="str">
        <f ca="1">"Pacific Roll by Ethnicity, as at 1 July 1996-"&amp;YEAR(TODAY())</f>
        <v>Pacific Roll by Ethnicity, as at 1 July 1996-2025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</row>
    <row r="17" spans="1:31" ht="15">
      <c r="A17" s="4" t="s">
        <v>210</v>
      </c>
      <c r="B17" s="6">
        <v>1996</v>
      </c>
      <c r="C17" s="6">
        <v>1997</v>
      </c>
      <c r="D17" s="6">
        <v>1998</v>
      </c>
      <c r="E17" s="6">
        <v>1999</v>
      </c>
      <c r="F17" s="6">
        <v>2000</v>
      </c>
      <c r="G17" s="6">
        <v>2001</v>
      </c>
      <c r="H17" s="6">
        <v>2002</v>
      </c>
      <c r="I17" s="6">
        <v>2003</v>
      </c>
      <c r="J17" s="6">
        <v>2004</v>
      </c>
      <c r="K17" s="6">
        <v>2005</v>
      </c>
      <c r="L17" s="6">
        <v>2006</v>
      </c>
      <c r="M17" s="6">
        <v>2007</v>
      </c>
      <c r="N17" s="6">
        <v>2008</v>
      </c>
      <c r="O17" s="6">
        <v>2009</v>
      </c>
      <c r="P17" s="6">
        <v>2010</v>
      </c>
      <c r="Q17" s="6">
        <v>2011</v>
      </c>
      <c r="R17" s="6">
        <v>2012</v>
      </c>
      <c r="S17" s="6">
        <v>2013</v>
      </c>
      <c r="T17" s="6">
        <v>2014</v>
      </c>
      <c r="U17" s="6">
        <v>2015</v>
      </c>
      <c r="V17" s="6">
        <v>2016</v>
      </c>
      <c r="W17" s="6">
        <v>2017</v>
      </c>
      <c r="X17" s="6">
        <v>2018</v>
      </c>
      <c r="Y17" s="6">
        <v>2019</v>
      </c>
      <c r="Z17" s="6">
        <v>2020</v>
      </c>
      <c r="AA17" s="6">
        <v>2021</v>
      </c>
      <c r="AB17" s="6">
        <v>2022</v>
      </c>
      <c r="AC17" s="6">
        <v>2023</v>
      </c>
      <c r="AD17" s="6">
        <v>2024</v>
      </c>
      <c r="AE17" s="6">
        <v>2025</v>
      </c>
    </row>
    <row r="18" spans="1:31" ht="15">
      <c r="A18" s="1" t="s">
        <v>214</v>
      </c>
      <c r="B18" s="2">
        <v>25122</v>
      </c>
      <c r="C18" s="2">
        <v>25881</v>
      </c>
      <c r="D18" s="2">
        <v>26874</v>
      </c>
      <c r="E18" s="2">
        <v>27071</v>
      </c>
      <c r="F18" s="2">
        <v>27677</v>
      </c>
      <c r="G18" s="2">
        <v>28249</v>
      </c>
      <c r="H18" s="2">
        <v>28959</v>
      </c>
      <c r="I18" s="2">
        <v>29901</v>
      </c>
      <c r="J18" s="2">
        <v>30330</v>
      </c>
      <c r="K18" s="2">
        <v>31072</v>
      </c>
      <c r="L18" s="2">
        <v>31904</v>
      </c>
      <c r="M18" s="2">
        <v>32673</v>
      </c>
      <c r="N18" s="2">
        <v>33261</v>
      </c>
      <c r="O18" s="2">
        <v>33724</v>
      </c>
      <c r="P18" s="2">
        <v>34065</v>
      </c>
      <c r="Q18" s="2">
        <v>33947</v>
      </c>
      <c r="R18" s="2">
        <v>33758</v>
      </c>
      <c r="S18" s="2">
        <v>33141</v>
      </c>
      <c r="T18" s="2">
        <v>32981</v>
      </c>
      <c r="U18" s="2">
        <v>33026</v>
      </c>
      <c r="V18" s="2">
        <v>33122</v>
      </c>
      <c r="W18" s="2">
        <v>33081</v>
      </c>
      <c r="X18" s="2">
        <v>33194</v>
      </c>
      <c r="Y18" s="2">
        <v>33172</v>
      </c>
      <c r="Z18" s="2">
        <v>33171</v>
      </c>
      <c r="AA18" s="2">
        <v>33313</v>
      </c>
      <c r="AB18" s="2">
        <v>32787</v>
      </c>
      <c r="AC18" s="2">
        <v>32557</v>
      </c>
      <c r="AD18" s="2">
        <v>32551</v>
      </c>
      <c r="AE18" s="2">
        <v>32473</v>
      </c>
    </row>
    <row r="19" spans="1:31" ht="15">
      <c r="A19" s="1" t="s">
        <v>248</v>
      </c>
      <c r="B19" s="2">
        <v>7319</v>
      </c>
      <c r="C19" s="2">
        <v>7558</v>
      </c>
      <c r="D19" s="2">
        <v>8337</v>
      </c>
      <c r="E19" s="2">
        <v>8703</v>
      </c>
      <c r="F19" s="2">
        <v>8937</v>
      </c>
      <c r="G19" s="2">
        <v>9299</v>
      </c>
      <c r="H19" s="2">
        <v>9729</v>
      </c>
      <c r="I19" s="2">
        <v>9914</v>
      </c>
      <c r="J19" s="2">
        <v>10117</v>
      </c>
      <c r="K19" s="2">
        <v>10192</v>
      </c>
      <c r="L19" s="2">
        <v>10288</v>
      </c>
      <c r="M19" s="2">
        <v>10281</v>
      </c>
      <c r="N19" s="2">
        <v>10268</v>
      </c>
      <c r="O19" s="2">
        <v>10341</v>
      </c>
      <c r="P19" s="2">
        <v>10627</v>
      </c>
      <c r="Q19" s="2">
        <v>10578</v>
      </c>
      <c r="R19" s="2">
        <v>10610</v>
      </c>
      <c r="S19" s="2">
        <v>10450</v>
      </c>
      <c r="T19" s="2">
        <v>10430</v>
      </c>
      <c r="U19" s="2">
        <v>10434</v>
      </c>
      <c r="V19" s="2">
        <v>10397</v>
      </c>
      <c r="W19" s="2">
        <v>10484</v>
      </c>
      <c r="X19" s="2">
        <v>10372</v>
      </c>
      <c r="Y19" s="2">
        <v>10256</v>
      </c>
      <c r="Z19" s="2">
        <v>10318</v>
      </c>
      <c r="AA19" s="2">
        <v>10456</v>
      </c>
      <c r="AB19" s="2">
        <v>10388</v>
      </c>
      <c r="AC19" s="2">
        <v>10458</v>
      </c>
      <c r="AD19" s="2">
        <v>10491</v>
      </c>
      <c r="AE19" s="2">
        <v>10620</v>
      </c>
    </row>
    <row r="20" spans="1:31" ht="15">
      <c r="A20" s="1" t="s">
        <v>215</v>
      </c>
      <c r="B20" s="2">
        <v>7723</v>
      </c>
      <c r="C20" s="2">
        <v>8599</v>
      </c>
      <c r="D20" s="2">
        <v>9443</v>
      </c>
      <c r="E20" s="2">
        <v>9953</v>
      </c>
      <c r="F20" s="2">
        <v>10463</v>
      </c>
      <c r="G20" s="2">
        <v>11049</v>
      </c>
      <c r="H20" s="2">
        <v>11615</v>
      </c>
      <c r="I20" s="2">
        <v>12277</v>
      </c>
      <c r="J20" s="2">
        <v>12843</v>
      </c>
      <c r="K20" s="2">
        <v>13600</v>
      </c>
      <c r="L20" s="2">
        <v>14317</v>
      </c>
      <c r="M20" s="2">
        <v>14957</v>
      </c>
      <c r="N20" s="2">
        <v>15446</v>
      </c>
      <c r="O20" s="2">
        <v>16008</v>
      </c>
      <c r="P20" s="2">
        <v>16450</v>
      </c>
      <c r="Q20" s="2">
        <v>16807</v>
      </c>
      <c r="R20" s="2">
        <v>17084</v>
      </c>
      <c r="S20" s="2">
        <v>17388</v>
      </c>
      <c r="T20" s="2">
        <v>17682</v>
      </c>
      <c r="U20" s="2">
        <v>18115</v>
      </c>
      <c r="V20" s="2">
        <v>18520</v>
      </c>
      <c r="W20" s="2">
        <v>19033</v>
      </c>
      <c r="X20" s="2">
        <v>19283</v>
      </c>
      <c r="Y20" s="2">
        <v>19495</v>
      </c>
      <c r="Z20" s="2">
        <v>19757</v>
      </c>
      <c r="AA20" s="2">
        <v>19948</v>
      </c>
      <c r="AB20" s="2">
        <v>19836</v>
      </c>
      <c r="AC20" s="2">
        <v>20195</v>
      </c>
      <c r="AD20" s="2">
        <v>20592</v>
      </c>
      <c r="AE20" s="2">
        <v>20751</v>
      </c>
    </row>
    <row r="21" spans="1:31" ht="15">
      <c r="A21" s="1" t="s">
        <v>216</v>
      </c>
      <c r="B21" s="2">
        <v>3190</v>
      </c>
      <c r="C21" s="2">
        <v>3293</v>
      </c>
      <c r="D21" s="2">
        <v>3482</v>
      </c>
      <c r="E21" s="2">
        <v>3483</v>
      </c>
      <c r="F21" s="2">
        <v>3609</v>
      </c>
      <c r="G21" s="2">
        <v>3669</v>
      </c>
      <c r="H21" s="2">
        <v>3601</v>
      </c>
      <c r="I21" s="2">
        <v>3784</v>
      </c>
      <c r="J21" s="2">
        <v>3902</v>
      </c>
      <c r="K21" s="2">
        <v>3902</v>
      </c>
      <c r="L21" s="2">
        <v>3916</v>
      </c>
      <c r="M21" s="2">
        <v>3937</v>
      </c>
      <c r="N21" s="2">
        <v>3887</v>
      </c>
      <c r="O21" s="2">
        <v>3930</v>
      </c>
      <c r="P21" s="2">
        <v>3911</v>
      </c>
      <c r="Q21" s="2">
        <v>3942</v>
      </c>
      <c r="R21" s="2">
        <v>3890</v>
      </c>
      <c r="S21" s="2">
        <v>3973</v>
      </c>
      <c r="T21" s="2">
        <v>4069</v>
      </c>
      <c r="U21" s="2">
        <v>4092</v>
      </c>
      <c r="V21" s="2">
        <v>4212</v>
      </c>
      <c r="W21" s="2">
        <v>4238</v>
      </c>
      <c r="X21" s="2">
        <v>4256</v>
      </c>
      <c r="Y21" s="2">
        <v>4279</v>
      </c>
      <c r="Z21" s="2">
        <v>4293</v>
      </c>
      <c r="AA21" s="2">
        <v>4429</v>
      </c>
      <c r="AB21" s="2">
        <v>4374</v>
      </c>
      <c r="AC21" s="2">
        <v>4480</v>
      </c>
      <c r="AD21" s="2">
        <v>4379</v>
      </c>
      <c r="AE21" s="2">
        <v>4348</v>
      </c>
    </row>
    <row r="22" spans="1:31" ht="15">
      <c r="A22" s="1" t="s">
        <v>217</v>
      </c>
      <c r="B22" s="2">
        <v>1556</v>
      </c>
      <c r="C22" s="2">
        <v>1758</v>
      </c>
      <c r="D22" s="2">
        <v>1821</v>
      </c>
      <c r="E22" s="2">
        <v>1914</v>
      </c>
      <c r="F22" s="2">
        <v>2114</v>
      </c>
      <c r="G22" s="2">
        <v>2292</v>
      </c>
      <c r="H22" s="2">
        <v>2516</v>
      </c>
      <c r="I22" s="2">
        <v>2674</v>
      </c>
      <c r="J22" s="2">
        <v>2704</v>
      </c>
      <c r="K22" s="2">
        <v>2930</v>
      </c>
      <c r="L22" s="2">
        <v>3259</v>
      </c>
      <c r="M22" s="2">
        <v>3565</v>
      </c>
      <c r="N22" s="2">
        <v>3976</v>
      </c>
      <c r="O22" s="2">
        <v>4372</v>
      </c>
      <c r="P22" s="2">
        <v>4584</v>
      </c>
      <c r="Q22" s="2">
        <v>4661</v>
      </c>
      <c r="R22" s="2">
        <v>4724</v>
      </c>
      <c r="S22" s="2">
        <v>4901</v>
      </c>
      <c r="T22" s="2">
        <v>4980</v>
      </c>
      <c r="U22" s="2">
        <v>5341</v>
      </c>
      <c r="V22" s="2">
        <v>5558</v>
      </c>
      <c r="W22" s="2">
        <v>5942</v>
      </c>
      <c r="X22" s="2">
        <v>6173</v>
      </c>
      <c r="Y22" s="2">
        <v>6495</v>
      </c>
      <c r="Z22" s="2">
        <v>6997</v>
      </c>
      <c r="AA22" s="2">
        <v>7280</v>
      </c>
      <c r="AB22" s="2">
        <v>7604</v>
      </c>
      <c r="AC22" s="2">
        <v>8825</v>
      </c>
      <c r="AD22" s="2">
        <v>10543</v>
      </c>
      <c r="AE22" s="2">
        <v>11033</v>
      </c>
    </row>
    <row r="23" spans="1:31" ht="15">
      <c r="A23" s="1" t="s">
        <v>218</v>
      </c>
      <c r="B23" s="2">
        <v>1103</v>
      </c>
      <c r="C23" s="2">
        <v>1197</v>
      </c>
      <c r="D23" s="2">
        <v>754</v>
      </c>
      <c r="E23" s="2">
        <v>983</v>
      </c>
      <c r="F23" s="2">
        <v>1185</v>
      </c>
      <c r="G23" s="2">
        <v>1257</v>
      </c>
      <c r="H23" s="2">
        <v>1321</v>
      </c>
      <c r="I23" s="2">
        <v>1446</v>
      </c>
      <c r="J23" s="2">
        <v>1525</v>
      </c>
      <c r="K23" s="2">
        <v>1583</v>
      </c>
      <c r="L23" s="2">
        <v>1605</v>
      </c>
      <c r="M23" s="2">
        <v>1601</v>
      </c>
      <c r="N23" s="2">
        <v>1584</v>
      </c>
      <c r="O23" s="2">
        <v>1601</v>
      </c>
      <c r="P23" s="2">
        <v>1601</v>
      </c>
      <c r="Q23" s="2">
        <v>1663</v>
      </c>
      <c r="R23" s="2">
        <v>1644</v>
      </c>
      <c r="S23" s="2">
        <v>1626</v>
      </c>
      <c r="T23" s="2">
        <v>1634</v>
      </c>
      <c r="U23" s="2">
        <v>1626</v>
      </c>
      <c r="V23" s="2">
        <v>1652</v>
      </c>
      <c r="W23" s="2">
        <v>1652</v>
      </c>
      <c r="X23" s="2">
        <v>1657</v>
      </c>
      <c r="Y23" s="2">
        <v>1665</v>
      </c>
      <c r="Z23" s="2">
        <v>1683</v>
      </c>
      <c r="AA23" s="2">
        <v>1746</v>
      </c>
      <c r="AB23" s="2">
        <v>1734</v>
      </c>
      <c r="AC23" s="2">
        <v>1796</v>
      </c>
      <c r="AD23" s="2">
        <v>1829</v>
      </c>
      <c r="AE23" s="2">
        <v>1816</v>
      </c>
    </row>
    <row r="24" spans="1:31" ht="15">
      <c r="A24" s="1" t="s">
        <v>224</v>
      </c>
      <c r="B24" s="2">
        <v>2942</v>
      </c>
      <c r="C24" s="2">
        <v>2867</v>
      </c>
      <c r="D24" s="2">
        <v>2428</v>
      </c>
      <c r="E24" s="2">
        <v>2443</v>
      </c>
      <c r="F24" s="2">
        <v>2404</v>
      </c>
      <c r="G24" s="2">
        <v>2587</v>
      </c>
      <c r="H24" s="2">
        <v>2571</v>
      </c>
      <c r="I24" s="2">
        <v>2707</v>
      </c>
      <c r="J24" s="2">
        <v>2700</v>
      </c>
      <c r="K24" s="2">
        <v>2809</v>
      </c>
      <c r="L24" s="2">
        <v>2770</v>
      </c>
      <c r="M24" s="2">
        <v>2874</v>
      </c>
      <c r="N24" s="2">
        <v>2900</v>
      </c>
      <c r="O24" s="2">
        <v>3105</v>
      </c>
      <c r="P24" s="2">
        <v>3228</v>
      </c>
      <c r="Q24" s="2">
        <v>3250</v>
      </c>
      <c r="R24" s="2">
        <v>3290</v>
      </c>
      <c r="S24" s="2">
        <v>3346</v>
      </c>
      <c r="T24" s="2">
        <v>3422</v>
      </c>
      <c r="U24" s="2">
        <v>3565</v>
      </c>
      <c r="V24" s="2">
        <v>3685</v>
      </c>
      <c r="W24" s="2">
        <v>3768</v>
      </c>
      <c r="X24" s="2">
        <v>3928</v>
      </c>
      <c r="Y24" s="2">
        <v>3931</v>
      </c>
      <c r="Z24" s="2">
        <v>4034</v>
      </c>
      <c r="AA24" s="2">
        <v>4005</v>
      </c>
      <c r="AB24" s="2">
        <v>3856</v>
      </c>
      <c r="AC24" s="2">
        <v>4003</v>
      </c>
      <c r="AD24" s="2">
        <v>4388</v>
      </c>
      <c r="AE24" s="2">
        <v>4459</v>
      </c>
    </row>
    <row r="25" spans="1:31" ht="15">
      <c r="A25" s="1" t="s">
        <v>11</v>
      </c>
      <c r="B25" s="2">
        <v>48955</v>
      </c>
      <c r="C25" s="2">
        <v>51153</v>
      </c>
      <c r="D25" s="2">
        <v>53139</v>
      </c>
      <c r="E25" s="2">
        <v>54550</v>
      </c>
      <c r="F25" s="2">
        <v>56389</v>
      </c>
      <c r="G25" s="2">
        <v>58402</v>
      </c>
      <c r="H25" s="2">
        <v>60312</v>
      </c>
      <c r="I25" s="2">
        <v>62703</v>
      </c>
      <c r="J25" s="2">
        <v>64121</v>
      </c>
      <c r="K25" s="2">
        <v>66088</v>
      </c>
      <c r="L25" s="2">
        <v>68059</v>
      </c>
      <c r="M25" s="2">
        <v>69888</v>
      </c>
      <c r="N25" s="2">
        <v>71322</v>
      </c>
      <c r="O25" s="2">
        <v>73081</v>
      </c>
      <c r="P25" s="2">
        <v>74466</v>
      </c>
      <c r="Q25" s="2">
        <v>74848</v>
      </c>
      <c r="R25" s="2">
        <v>75000</v>
      </c>
      <c r="S25" s="2">
        <v>74825</v>
      </c>
      <c r="T25" s="2">
        <v>75198</v>
      </c>
      <c r="U25" s="2">
        <v>76199</v>
      </c>
      <c r="V25" s="2">
        <v>77146</v>
      </c>
      <c r="W25" s="2">
        <v>78198</v>
      </c>
      <c r="X25" s="2">
        <v>78863</v>
      </c>
      <c r="Y25" s="2">
        <v>79293</v>
      </c>
      <c r="Z25" s="2">
        <v>80253</v>
      </c>
      <c r="AA25" s="2">
        <v>81177</v>
      </c>
      <c r="AB25" s="2">
        <v>80579</v>
      </c>
      <c r="AC25" s="2">
        <v>82314</v>
      </c>
      <c r="AD25" s="2">
        <v>84773</v>
      </c>
      <c r="AE25" s="2">
        <v>85500</v>
      </c>
    </row>
    <row r="28" spans="1:31" ht="16" thickBot="1">
      <c r="A28" s="28" t="str">
        <f ca="1">"Asian Roll Ethnicity, as at 1 July 1996-"&amp;YEAR(TODAY())</f>
        <v>Asian Roll Ethnicity, as at 1 July 1996-2025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</row>
    <row r="30" spans="1:31" ht="15">
      <c r="A30" s="4" t="s">
        <v>210</v>
      </c>
      <c r="B30" s="6">
        <v>1996</v>
      </c>
      <c r="C30" s="6">
        <v>1997</v>
      </c>
      <c r="D30" s="6">
        <v>1998</v>
      </c>
      <c r="E30" s="6">
        <v>1999</v>
      </c>
      <c r="F30" s="6">
        <v>2000</v>
      </c>
      <c r="G30" s="6">
        <v>2001</v>
      </c>
      <c r="H30" s="6">
        <v>2002</v>
      </c>
      <c r="I30" s="6">
        <v>2003</v>
      </c>
      <c r="J30" s="6">
        <v>2004</v>
      </c>
      <c r="K30" s="6">
        <v>2005</v>
      </c>
      <c r="L30" s="6">
        <v>2006</v>
      </c>
      <c r="M30" s="6">
        <v>2007</v>
      </c>
      <c r="N30" s="6">
        <v>2008</v>
      </c>
      <c r="O30" s="6">
        <v>2009</v>
      </c>
      <c r="P30" s="6">
        <v>2010</v>
      </c>
      <c r="Q30" s="6">
        <v>2011</v>
      </c>
      <c r="R30" s="6">
        <v>2012</v>
      </c>
      <c r="S30" s="6">
        <v>2013</v>
      </c>
      <c r="T30" s="6">
        <v>2014</v>
      </c>
      <c r="U30" s="6">
        <v>2015</v>
      </c>
      <c r="V30" s="6">
        <v>2016</v>
      </c>
      <c r="W30" s="6">
        <v>2017</v>
      </c>
      <c r="X30" s="6">
        <v>2018</v>
      </c>
      <c r="Y30" s="6">
        <v>2019</v>
      </c>
      <c r="Z30" s="6">
        <v>2020</v>
      </c>
      <c r="AA30" s="6">
        <v>2021</v>
      </c>
      <c r="AB30" s="6">
        <v>2022</v>
      </c>
      <c r="AC30" s="6">
        <v>2023</v>
      </c>
      <c r="AD30" s="6">
        <v>2024</v>
      </c>
      <c r="AE30" s="6">
        <v>2025</v>
      </c>
    </row>
    <row r="31" spans="1:31" ht="15">
      <c r="A31" s="1" t="s">
        <v>225</v>
      </c>
      <c r="B31" s="2" t="s">
        <v>33</v>
      </c>
      <c r="C31" s="2" t="s">
        <v>33</v>
      </c>
      <c r="D31" s="2">
        <v>5766</v>
      </c>
      <c r="E31" s="2">
        <v>6663</v>
      </c>
      <c r="F31" s="2">
        <v>6635</v>
      </c>
      <c r="G31" s="2">
        <v>6869</v>
      </c>
      <c r="H31" s="2">
        <v>7271</v>
      </c>
      <c r="I31" s="2">
        <v>7586</v>
      </c>
      <c r="J31" s="2">
        <v>7848</v>
      </c>
      <c r="K31" s="2">
        <v>8092</v>
      </c>
      <c r="L31" s="2">
        <v>8518</v>
      </c>
      <c r="M31" s="2">
        <v>9338</v>
      </c>
      <c r="N31" s="2">
        <v>10931</v>
      </c>
      <c r="O31" s="2">
        <v>12551</v>
      </c>
      <c r="P31" s="2">
        <v>13663</v>
      </c>
      <c r="Q31" s="2">
        <v>14629</v>
      </c>
      <c r="R31" s="2">
        <v>15388</v>
      </c>
      <c r="S31" s="2">
        <v>16165</v>
      </c>
      <c r="T31" s="2">
        <v>16893</v>
      </c>
      <c r="U31" s="2">
        <v>17903</v>
      </c>
      <c r="V31" s="2">
        <v>19302</v>
      </c>
      <c r="W31" s="2">
        <v>20885</v>
      </c>
      <c r="X31" s="2">
        <v>22497</v>
      </c>
      <c r="Y31" s="2">
        <v>24188</v>
      </c>
      <c r="Z31" s="2">
        <v>25888</v>
      </c>
      <c r="AA31" s="2">
        <v>26568</v>
      </c>
      <c r="AB31" s="2">
        <v>27231</v>
      </c>
      <c r="AC31" s="2">
        <v>32789</v>
      </c>
      <c r="AD31" s="2">
        <v>40441</v>
      </c>
      <c r="AE31" s="2">
        <v>43526</v>
      </c>
    </row>
    <row r="32" spans="1:31" ht="15">
      <c r="A32" s="1" t="s">
        <v>219</v>
      </c>
      <c r="B32" s="2" t="s">
        <v>33</v>
      </c>
      <c r="C32" s="2" t="s">
        <v>33</v>
      </c>
      <c r="D32" s="2">
        <v>9485</v>
      </c>
      <c r="E32" s="2">
        <v>9970</v>
      </c>
      <c r="F32" s="2">
        <v>10750</v>
      </c>
      <c r="G32" s="2">
        <v>11780</v>
      </c>
      <c r="H32" s="2">
        <v>13782</v>
      </c>
      <c r="I32" s="2">
        <v>16037</v>
      </c>
      <c r="J32" s="2">
        <v>17517</v>
      </c>
      <c r="K32" s="2">
        <v>18545</v>
      </c>
      <c r="L32" s="2">
        <v>19453</v>
      </c>
      <c r="M32" s="2">
        <v>19993</v>
      </c>
      <c r="N32" s="2">
        <v>20822</v>
      </c>
      <c r="O32" s="2">
        <v>22160</v>
      </c>
      <c r="P32" s="2">
        <v>22866</v>
      </c>
      <c r="Q32" s="2">
        <v>23021</v>
      </c>
      <c r="R32" s="2">
        <v>23217</v>
      </c>
      <c r="S32" s="2">
        <v>23607</v>
      </c>
      <c r="T32" s="2">
        <v>24393</v>
      </c>
      <c r="U32" s="2">
        <v>25265</v>
      </c>
      <c r="V32" s="2">
        <v>26637</v>
      </c>
      <c r="W32" s="2">
        <v>28066</v>
      </c>
      <c r="X32" s="2">
        <v>29929</v>
      </c>
      <c r="Y32" s="2">
        <v>31703</v>
      </c>
      <c r="Z32" s="2">
        <v>33712</v>
      </c>
      <c r="AA32" s="2">
        <v>35478</v>
      </c>
      <c r="AB32" s="2">
        <v>37191</v>
      </c>
      <c r="AC32" s="2">
        <v>41053</v>
      </c>
      <c r="AD32" s="2">
        <v>48028</v>
      </c>
      <c r="AE32" s="2">
        <v>52475</v>
      </c>
    </row>
    <row r="33" spans="1:31" ht="15">
      <c r="A33" s="1" t="s">
        <v>220</v>
      </c>
      <c r="B33" s="2" t="s">
        <v>33</v>
      </c>
      <c r="C33" s="2" t="s">
        <v>33</v>
      </c>
      <c r="D33" s="2">
        <v>13645</v>
      </c>
      <c r="E33" s="2">
        <v>14138</v>
      </c>
      <c r="F33" s="2">
        <v>13636</v>
      </c>
      <c r="G33" s="2">
        <v>13692</v>
      </c>
      <c r="H33" s="2">
        <v>14900</v>
      </c>
      <c r="I33" s="2">
        <v>17005</v>
      </c>
      <c r="J33" s="2">
        <v>17684</v>
      </c>
      <c r="K33" s="2">
        <v>17988</v>
      </c>
      <c r="L33" s="2">
        <v>19456</v>
      </c>
      <c r="M33" s="2">
        <v>19008</v>
      </c>
      <c r="N33" s="2">
        <v>18880</v>
      </c>
      <c r="O33" s="2">
        <v>18809</v>
      </c>
      <c r="P33" s="2">
        <v>19084</v>
      </c>
      <c r="Q33" s="2">
        <v>19249</v>
      </c>
      <c r="R33" s="2">
        <v>19719</v>
      </c>
      <c r="S33" s="2">
        <v>20713</v>
      </c>
      <c r="T33" s="2">
        <v>21736</v>
      </c>
      <c r="U33" s="2">
        <v>23112</v>
      </c>
      <c r="V33" s="2">
        <v>25149</v>
      </c>
      <c r="W33" s="2">
        <v>27811</v>
      </c>
      <c r="X33" s="2">
        <v>30725</v>
      </c>
      <c r="Y33" s="2">
        <v>33220</v>
      </c>
      <c r="Z33" s="2">
        <v>36102</v>
      </c>
      <c r="AA33" s="2">
        <v>37734</v>
      </c>
      <c r="AB33" s="2">
        <v>39545</v>
      </c>
      <c r="AC33" s="2">
        <v>42508</v>
      </c>
      <c r="AD33" s="2">
        <v>46199</v>
      </c>
      <c r="AE33" s="2">
        <v>48247</v>
      </c>
    </row>
    <row r="34" spans="1:31" ht="15">
      <c r="A34" s="1" t="s">
        <v>221</v>
      </c>
      <c r="B34" s="2">
        <v>33432</v>
      </c>
      <c r="C34" s="2">
        <v>37152</v>
      </c>
      <c r="D34" s="2">
        <v>13024</v>
      </c>
      <c r="E34" s="2">
        <v>12050</v>
      </c>
      <c r="F34" s="2">
        <v>11346</v>
      </c>
      <c r="G34" s="2">
        <v>11312</v>
      </c>
      <c r="H34" s="2">
        <v>13330</v>
      </c>
      <c r="I34" s="2">
        <v>15396</v>
      </c>
      <c r="J34" s="2">
        <v>15688</v>
      </c>
      <c r="K34" s="2">
        <v>15733</v>
      </c>
      <c r="L34" s="2">
        <v>14428</v>
      </c>
      <c r="M34" s="2">
        <v>14526</v>
      </c>
      <c r="N34" s="2">
        <v>14950</v>
      </c>
      <c r="O34" s="2">
        <v>15264</v>
      </c>
      <c r="P34" s="2">
        <v>15443</v>
      </c>
      <c r="Q34" s="2">
        <v>15436</v>
      </c>
      <c r="R34" s="2">
        <v>15421</v>
      </c>
      <c r="S34" s="2">
        <v>15414</v>
      </c>
      <c r="T34" s="2">
        <v>15787</v>
      </c>
      <c r="U34" s="2">
        <v>16176</v>
      </c>
      <c r="V34" s="2">
        <v>16917</v>
      </c>
      <c r="W34" s="2">
        <v>17795</v>
      </c>
      <c r="X34" s="2">
        <v>18805</v>
      </c>
      <c r="Y34" s="2">
        <v>19680</v>
      </c>
      <c r="Z34" s="2">
        <v>20611</v>
      </c>
      <c r="AA34" s="2">
        <v>21149</v>
      </c>
      <c r="AB34" s="2">
        <v>21593</v>
      </c>
      <c r="AC34" s="2">
        <v>23558</v>
      </c>
      <c r="AD34" s="2">
        <v>26116</v>
      </c>
      <c r="AE34" s="2">
        <v>28294</v>
      </c>
    </row>
    <row r="35" spans="1:31" ht="15">
      <c r="A35" s="1" t="s">
        <v>11</v>
      </c>
      <c r="B35" s="2">
        <v>33432</v>
      </c>
      <c r="C35" s="2">
        <v>37152</v>
      </c>
      <c r="D35" s="2">
        <v>41920</v>
      </c>
      <c r="E35" s="2">
        <v>42821</v>
      </c>
      <c r="F35" s="2">
        <v>42367</v>
      </c>
      <c r="G35" s="2">
        <v>43653</v>
      </c>
      <c r="H35" s="2">
        <v>49283</v>
      </c>
      <c r="I35" s="2">
        <v>56024</v>
      </c>
      <c r="J35" s="2">
        <v>58737</v>
      </c>
      <c r="K35" s="2">
        <v>60358</v>
      </c>
      <c r="L35" s="2">
        <v>61855</v>
      </c>
      <c r="M35" s="2">
        <v>62865</v>
      </c>
      <c r="N35" s="2">
        <v>65583</v>
      </c>
      <c r="O35" s="2">
        <v>68784</v>
      </c>
      <c r="P35" s="2">
        <v>71056</v>
      </c>
      <c r="Q35" s="2">
        <v>72335</v>
      </c>
      <c r="R35" s="2">
        <v>73745</v>
      </c>
      <c r="S35" s="2">
        <v>75899</v>
      </c>
      <c r="T35" s="2">
        <v>78809</v>
      </c>
      <c r="U35" s="2">
        <v>82456</v>
      </c>
      <c r="V35" s="2">
        <v>88005</v>
      </c>
      <c r="W35" s="2">
        <v>94557</v>
      </c>
      <c r="X35" s="2">
        <v>101956</v>
      </c>
      <c r="Y35" s="2">
        <v>108791</v>
      </c>
      <c r="Z35" s="2">
        <v>116313</v>
      </c>
      <c r="AA35" s="2">
        <v>120929</v>
      </c>
      <c r="AB35" s="2">
        <v>125560</v>
      </c>
      <c r="AC35" s="2">
        <v>139908</v>
      </c>
      <c r="AD35" s="2">
        <v>160784</v>
      </c>
      <c r="AE35" s="2">
        <v>172542</v>
      </c>
    </row>
  </sheetData>
  <mergeCells count="4">
    <mergeCell ref="A1:T1"/>
    <mergeCell ref="A15:T15"/>
    <mergeCell ref="A12:T12"/>
    <mergeCell ref="A28:T28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66181-FF0D-49E4-B00C-113DC504AEC0}">
  <dimension ref="A1:AE8"/>
  <sheetViews>
    <sheetView topLeftCell="C1" workbookViewId="0">
      <selection activeCell="Y24" sqref="Y24"/>
    </sheetView>
  </sheetViews>
  <sheetFormatPr baseColWidth="10" defaultColWidth="9" defaultRowHeight="13"/>
  <cols>
    <col min="1" max="1" width="18.796875" customWidth="1"/>
  </cols>
  <sheetData>
    <row r="1" spans="1:31" ht="16" thickBot="1">
      <c r="A1" s="20" t="str">
        <f ca="1">"Student Roll by Takiwā, as at 1 July 1996-"&amp;YEAR(TODAY())</f>
        <v>Student Roll by Takiwā, as at 1 July 1996-2025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3" spans="1:31" ht="15">
      <c r="A3" s="4" t="s">
        <v>249</v>
      </c>
      <c r="B3" s="6">
        <v>1996</v>
      </c>
      <c r="C3" s="6">
        <v>1997</v>
      </c>
      <c r="D3" s="6">
        <v>1998</v>
      </c>
      <c r="E3" s="6">
        <v>1999</v>
      </c>
      <c r="F3" s="6">
        <v>2000</v>
      </c>
      <c r="G3" s="6">
        <v>2001</v>
      </c>
      <c r="H3" s="6">
        <v>2002</v>
      </c>
      <c r="I3" s="6">
        <v>2003</v>
      </c>
      <c r="J3" s="6">
        <v>2004</v>
      </c>
      <c r="K3" s="6">
        <v>2005</v>
      </c>
      <c r="L3" s="6">
        <v>2006</v>
      </c>
      <c r="M3" s="6">
        <v>2007</v>
      </c>
      <c r="N3" s="6">
        <v>2008</v>
      </c>
      <c r="O3" s="6">
        <v>2009</v>
      </c>
      <c r="P3" s="6">
        <v>2010</v>
      </c>
      <c r="Q3" s="6">
        <v>2011</v>
      </c>
      <c r="R3" s="6">
        <v>2012</v>
      </c>
      <c r="S3" s="6">
        <v>2013</v>
      </c>
      <c r="T3" s="6">
        <v>2014</v>
      </c>
      <c r="U3" s="6">
        <v>2015</v>
      </c>
      <c r="V3" s="6">
        <v>2016</v>
      </c>
      <c r="W3" s="6">
        <v>2017</v>
      </c>
      <c r="X3" s="6">
        <v>2018</v>
      </c>
      <c r="Y3" s="6">
        <v>2019</v>
      </c>
      <c r="Z3" s="6">
        <v>2020</v>
      </c>
      <c r="AA3" s="6">
        <v>2021</v>
      </c>
      <c r="AB3" s="6">
        <v>2022</v>
      </c>
      <c r="AC3" s="6">
        <v>2023</v>
      </c>
      <c r="AD3" s="6">
        <v>2024</v>
      </c>
      <c r="AE3" s="6">
        <v>2025</v>
      </c>
    </row>
    <row r="4" spans="1:31" ht="15">
      <c r="A4" s="1" t="s">
        <v>142</v>
      </c>
      <c r="B4" s="2">
        <v>232081</v>
      </c>
      <c r="C4" s="2">
        <v>240917</v>
      </c>
      <c r="D4" s="2">
        <v>246430</v>
      </c>
      <c r="E4" s="2">
        <v>249678</v>
      </c>
      <c r="F4" s="2">
        <v>254568</v>
      </c>
      <c r="G4" s="2">
        <v>260271</v>
      </c>
      <c r="H4" s="2">
        <v>271257</v>
      </c>
      <c r="I4" s="2">
        <v>280778</v>
      </c>
      <c r="J4" s="2">
        <v>282884</v>
      </c>
      <c r="K4" s="2">
        <v>284424</v>
      </c>
      <c r="L4" s="2">
        <v>285510</v>
      </c>
      <c r="M4" s="2">
        <v>286702</v>
      </c>
      <c r="N4" s="2">
        <v>287040</v>
      </c>
      <c r="O4" s="2">
        <v>289117</v>
      </c>
      <c r="P4" s="2">
        <v>290959</v>
      </c>
      <c r="Q4" s="2">
        <v>292775</v>
      </c>
      <c r="R4" s="2">
        <v>292812</v>
      </c>
      <c r="S4" s="2">
        <v>294025</v>
      </c>
      <c r="T4" s="2">
        <v>296316</v>
      </c>
      <c r="U4" s="2">
        <v>299612</v>
      </c>
      <c r="V4" s="2">
        <v>303354</v>
      </c>
      <c r="W4" s="2">
        <v>307435</v>
      </c>
      <c r="X4" s="2">
        <v>310690</v>
      </c>
      <c r="Y4" s="2">
        <v>314023</v>
      </c>
      <c r="Z4" s="2">
        <v>318614</v>
      </c>
      <c r="AA4" s="2">
        <v>317975</v>
      </c>
      <c r="AB4" s="2">
        <v>312325</v>
      </c>
      <c r="AC4" s="2">
        <v>320888</v>
      </c>
      <c r="AD4" s="2">
        <v>330974</v>
      </c>
      <c r="AE4" s="2">
        <v>334778</v>
      </c>
    </row>
    <row r="5" spans="1:31" ht="15">
      <c r="A5" s="1" t="s">
        <v>144</v>
      </c>
      <c r="B5" s="2">
        <v>210789</v>
      </c>
      <c r="C5" s="2">
        <v>213825</v>
      </c>
      <c r="D5" s="2">
        <v>217584</v>
      </c>
      <c r="E5" s="2">
        <v>218074</v>
      </c>
      <c r="F5" s="2">
        <v>217077</v>
      </c>
      <c r="G5" s="2">
        <v>215462</v>
      </c>
      <c r="H5" s="2">
        <v>216311</v>
      </c>
      <c r="I5" s="2">
        <v>218807</v>
      </c>
      <c r="J5" s="2">
        <v>219353</v>
      </c>
      <c r="K5" s="2">
        <v>218336</v>
      </c>
      <c r="L5" s="2">
        <v>216217</v>
      </c>
      <c r="M5" s="2">
        <v>215172</v>
      </c>
      <c r="N5" s="2">
        <v>213404</v>
      </c>
      <c r="O5" s="2">
        <v>213055</v>
      </c>
      <c r="P5" s="2">
        <v>213163</v>
      </c>
      <c r="Q5" s="2">
        <v>212548</v>
      </c>
      <c r="R5" s="2">
        <v>211787</v>
      </c>
      <c r="S5" s="2">
        <v>211973</v>
      </c>
      <c r="T5" s="2">
        <v>213675</v>
      </c>
      <c r="U5" s="2">
        <v>216754</v>
      </c>
      <c r="V5" s="2">
        <v>220917</v>
      </c>
      <c r="W5" s="2">
        <v>225090</v>
      </c>
      <c r="X5" s="2">
        <v>227534</v>
      </c>
      <c r="Y5" s="2">
        <v>229851</v>
      </c>
      <c r="Z5" s="2">
        <v>232434</v>
      </c>
      <c r="AA5" s="2">
        <v>233970</v>
      </c>
      <c r="AB5" s="2">
        <v>230918</v>
      </c>
      <c r="AC5" s="2">
        <v>233654</v>
      </c>
      <c r="AD5" s="2">
        <v>237622</v>
      </c>
      <c r="AE5" s="2">
        <v>237679</v>
      </c>
    </row>
    <row r="6" spans="1:31" ht="15">
      <c r="A6" s="1" t="s">
        <v>143</v>
      </c>
      <c r="B6" s="2">
        <v>253465</v>
      </c>
      <c r="C6" s="2">
        <v>257106</v>
      </c>
      <c r="D6" s="2">
        <v>260565</v>
      </c>
      <c r="E6" s="2">
        <v>259546</v>
      </c>
      <c r="F6" s="2">
        <v>258044</v>
      </c>
      <c r="G6" s="2">
        <v>258074</v>
      </c>
      <c r="H6" s="2">
        <v>260342</v>
      </c>
      <c r="I6" s="2">
        <v>262124</v>
      </c>
      <c r="J6" s="2">
        <v>262417</v>
      </c>
      <c r="K6" s="2">
        <v>260030</v>
      </c>
      <c r="L6" s="2">
        <v>259018</v>
      </c>
      <c r="M6" s="2">
        <v>258004</v>
      </c>
      <c r="N6" s="2">
        <v>257650</v>
      </c>
      <c r="O6" s="2">
        <v>258687</v>
      </c>
      <c r="P6" s="2">
        <v>260276</v>
      </c>
      <c r="Q6" s="2">
        <v>257359</v>
      </c>
      <c r="R6" s="2">
        <v>255361</v>
      </c>
      <c r="S6" s="2">
        <v>256402</v>
      </c>
      <c r="T6" s="2">
        <v>257272</v>
      </c>
      <c r="U6" s="2">
        <v>260449</v>
      </c>
      <c r="V6" s="2">
        <v>263689</v>
      </c>
      <c r="W6" s="2">
        <v>267809</v>
      </c>
      <c r="X6" s="2">
        <v>270215</v>
      </c>
      <c r="Y6" s="2">
        <v>272758</v>
      </c>
      <c r="Z6" s="2">
        <v>275299</v>
      </c>
      <c r="AA6" s="2">
        <v>274627</v>
      </c>
      <c r="AB6" s="2">
        <v>271908</v>
      </c>
      <c r="AC6" s="2">
        <v>276496</v>
      </c>
      <c r="AD6" s="2">
        <v>282403</v>
      </c>
      <c r="AE6" s="2">
        <v>283668</v>
      </c>
    </row>
    <row r="7" spans="1:31" ht="15">
      <c r="A7" s="1" t="s">
        <v>52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>
        <v>287</v>
      </c>
    </row>
    <row r="8" spans="1:31" ht="15">
      <c r="A8" s="1" t="s">
        <v>11</v>
      </c>
      <c r="B8" s="2">
        <v>696335</v>
      </c>
      <c r="C8" s="2">
        <v>711848</v>
      </c>
      <c r="D8" s="2">
        <v>724579</v>
      </c>
      <c r="E8" s="2">
        <v>727298</v>
      </c>
      <c r="F8" s="2">
        <v>729689</v>
      </c>
      <c r="G8" s="2">
        <v>733807</v>
      </c>
      <c r="H8" s="2">
        <v>747910</v>
      </c>
      <c r="I8" s="2">
        <v>761709</v>
      </c>
      <c r="J8" s="2">
        <v>764654</v>
      </c>
      <c r="K8" s="2">
        <v>762790</v>
      </c>
      <c r="L8" s="2">
        <v>760745</v>
      </c>
      <c r="M8" s="2">
        <v>759878</v>
      </c>
      <c r="N8" s="2">
        <v>758094</v>
      </c>
      <c r="O8" s="2">
        <v>760859</v>
      </c>
      <c r="P8" s="2">
        <v>764398</v>
      </c>
      <c r="Q8" s="2">
        <v>762682</v>
      </c>
      <c r="R8" s="2">
        <v>759960</v>
      </c>
      <c r="S8" s="2">
        <v>762400</v>
      </c>
      <c r="T8" s="2">
        <v>767263</v>
      </c>
      <c r="U8" s="2">
        <v>776815</v>
      </c>
      <c r="V8" s="2">
        <v>787960</v>
      </c>
      <c r="W8" s="2">
        <v>800334</v>
      </c>
      <c r="X8" s="2">
        <v>808439</v>
      </c>
      <c r="Y8" s="2">
        <v>816632</v>
      </c>
      <c r="Z8" s="2">
        <v>826347</v>
      </c>
      <c r="AA8" s="2">
        <v>826572</v>
      </c>
      <c r="AB8" s="2">
        <v>815151</v>
      </c>
      <c r="AC8" s="2">
        <v>831038</v>
      </c>
      <c r="AD8" s="2">
        <v>850999</v>
      </c>
      <c r="AE8" s="2">
        <v>856412</v>
      </c>
    </row>
  </sheetData>
  <mergeCells count="1">
    <mergeCell ref="A1:T1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7954B-F052-49C9-82A6-CE54F9F7DCE8}">
  <dimension ref="A1:AB15"/>
  <sheetViews>
    <sheetView workbookViewId="0">
      <selection sqref="A1:T1"/>
    </sheetView>
  </sheetViews>
  <sheetFormatPr baseColWidth="10" defaultColWidth="9" defaultRowHeight="13"/>
  <cols>
    <col min="1" max="1" width="31.796875" customWidth="1"/>
  </cols>
  <sheetData>
    <row r="1" spans="1:28" ht="16" thickBot="1">
      <c r="A1" s="20" t="s">
        <v>264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10"/>
      <c r="V1" s="10"/>
      <c r="W1" s="10"/>
      <c r="X1" s="10"/>
      <c r="Y1" s="10"/>
      <c r="Z1" s="10"/>
      <c r="AA1" s="10"/>
      <c r="AB1" s="10"/>
    </row>
    <row r="2" spans="1:28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</row>
    <row r="3" spans="1:28" ht="15">
      <c r="A3" s="4" t="s">
        <v>250</v>
      </c>
      <c r="B3" s="6">
        <v>1996</v>
      </c>
      <c r="C3" s="6">
        <v>1997</v>
      </c>
      <c r="D3" s="6">
        <v>1998</v>
      </c>
      <c r="E3" s="6">
        <v>1999</v>
      </c>
      <c r="F3" s="6">
        <v>2000</v>
      </c>
      <c r="G3" s="6">
        <v>2001</v>
      </c>
      <c r="H3" s="6">
        <v>2002</v>
      </c>
      <c r="I3" s="6">
        <v>2003</v>
      </c>
      <c r="J3" s="6">
        <v>2004</v>
      </c>
      <c r="K3" s="6">
        <v>2005</v>
      </c>
      <c r="L3" s="6">
        <v>2006</v>
      </c>
      <c r="M3" s="6">
        <v>2007</v>
      </c>
      <c r="N3" s="6">
        <v>2008</v>
      </c>
      <c r="O3" s="6">
        <v>2009</v>
      </c>
      <c r="P3" s="6">
        <v>2010</v>
      </c>
      <c r="Q3" s="6">
        <v>2011</v>
      </c>
      <c r="R3" s="6">
        <v>2012</v>
      </c>
      <c r="S3" s="6">
        <v>2013</v>
      </c>
      <c r="T3" s="6">
        <v>2014</v>
      </c>
      <c r="U3" s="6">
        <v>2015</v>
      </c>
      <c r="V3" s="6">
        <v>2016</v>
      </c>
      <c r="W3" s="6">
        <v>2017</v>
      </c>
      <c r="X3" s="6">
        <v>2018</v>
      </c>
      <c r="Y3" s="6">
        <v>2019</v>
      </c>
      <c r="Z3" s="6">
        <v>2020</v>
      </c>
      <c r="AA3" s="6">
        <v>2021</v>
      </c>
      <c r="AB3" s="6">
        <v>2022</v>
      </c>
    </row>
    <row r="4" spans="1:28" ht="15">
      <c r="A4" s="1" t="s">
        <v>251</v>
      </c>
      <c r="B4" s="2">
        <v>56886</v>
      </c>
      <c r="C4" s="2">
        <v>59108</v>
      </c>
      <c r="D4" s="2">
        <v>59936</v>
      </c>
      <c r="E4" s="2">
        <v>60654</v>
      </c>
      <c r="F4" s="2">
        <v>60968</v>
      </c>
      <c r="G4" s="2">
        <v>61013</v>
      </c>
      <c r="H4" s="2">
        <v>61179</v>
      </c>
      <c r="I4" s="2">
        <v>58626</v>
      </c>
      <c r="J4" s="2">
        <v>58451</v>
      </c>
      <c r="K4" s="2">
        <v>58444</v>
      </c>
      <c r="L4" s="2">
        <v>57743</v>
      </c>
      <c r="M4" s="2">
        <v>56575</v>
      </c>
      <c r="N4" s="2">
        <v>55611</v>
      </c>
      <c r="O4" s="2">
        <v>55176</v>
      </c>
      <c r="P4" s="2">
        <v>54331</v>
      </c>
      <c r="Q4" s="2">
        <v>54035</v>
      </c>
      <c r="R4" s="2">
        <v>53139</v>
      </c>
      <c r="S4" s="2">
        <v>52148</v>
      </c>
      <c r="T4" s="2">
        <v>52133</v>
      </c>
      <c r="U4" s="2">
        <v>59866</v>
      </c>
      <c r="V4" s="2">
        <v>60910</v>
      </c>
      <c r="W4" s="2">
        <v>62300</v>
      </c>
      <c r="X4" s="2">
        <v>62257</v>
      </c>
      <c r="Y4" s="2">
        <v>62966</v>
      </c>
      <c r="Z4" s="2">
        <v>62848</v>
      </c>
      <c r="AA4" s="2">
        <v>63429</v>
      </c>
      <c r="AB4" s="2">
        <v>62286</v>
      </c>
    </row>
    <row r="5" spans="1:28" ht="15">
      <c r="A5" s="1" t="s">
        <v>252</v>
      </c>
      <c r="B5" s="2">
        <v>61333</v>
      </c>
      <c r="C5" s="2">
        <v>61854</v>
      </c>
      <c r="D5" s="2">
        <v>59667</v>
      </c>
      <c r="E5" s="2">
        <v>59215</v>
      </c>
      <c r="F5" s="2">
        <v>60510</v>
      </c>
      <c r="G5" s="2">
        <v>60998</v>
      </c>
      <c r="H5" s="2">
        <v>61676</v>
      </c>
      <c r="I5" s="2">
        <v>61313</v>
      </c>
      <c r="J5" s="2">
        <v>61215</v>
      </c>
      <c r="K5" s="2">
        <v>59597</v>
      </c>
      <c r="L5" s="2">
        <v>58692</v>
      </c>
      <c r="M5" s="2">
        <v>56955</v>
      </c>
      <c r="N5" s="2">
        <v>60924</v>
      </c>
      <c r="O5" s="2">
        <v>60168</v>
      </c>
      <c r="P5" s="2">
        <v>60641</v>
      </c>
      <c r="Q5" s="2">
        <v>59060</v>
      </c>
      <c r="R5" s="2">
        <v>59572</v>
      </c>
      <c r="S5" s="2">
        <v>59332</v>
      </c>
      <c r="T5" s="2">
        <v>58936</v>
      </c>
      <c r="U5" s="2">
        <v>54445</v>
      </c>
      <c r="V5" s="2">
        <v>54596</v>
      </c>
      <c r="W5" s="2">
        <v>54969</v>
      </c>
      <c r="X5" s="2">
        <v>55042</v>
      </c>
      <c r="Y5" s="2">
        <v>55631</v>
      </c>
      <c r="Z5" s="2">
        <v>56499</v>
      </c>
      <c r="AA5" s="2">
        <v>56647</v>
      </c>
      <c r="AB5" s="2">
        <v>55780</v>
      </c>
    </row>
    <row r="6" spans="1:28" ht="15">
      <c r="A6" s="1" t="s">
        <v>253</v>
      </c>
      <c r="B6" s="2">
        <v>69870</v>
      </c>
      <c r="C6" s="2">
        <v>71515</v>
      </c>
      <c r="D6" s="2">
        <v>72848</v>
      </c>
      <c r="E6" s="2">
        <v>71468</v>
      </c>
      <c r="F6" s="2">
        <v>69146</v>
      </c>
      <c r="G6" s="2">
        <v>67671</v>
      </c>
      <c r="H6" s="2">
        <v>68674</v>
      </c>
      <c r="I6" s="2">
        <v>70027</v>
      </c>
      <c r="J6" s="2">
        <v>68686</v>
      </c>
      <c r="K6" s="2">
        <v>61378</v>
      </c>
      <c r="L6" s="2">
        <v>60476</v>
      </c>
      <c r="M6" s="2">
        <v>60341</v>
      </c>
      <c r="N6" s="2">
        <v>55584</v>
      </c>
      <c r="O6" s="2">
        <v>55546</v>
      </c>
      <c r="P6" s="2">
        <v>55199</v>
      </c>
      <c r="Q6" s="2">
        <v>54508</v>
      </c>
      <c r="R6" s="2">
        <v>54617</v>
      </c>
      <c r="S6" s="2">
        <v>53904</v>
      </c>
      <c r="T6" s="2">
        <v>54330</v>
      </c>
      <c r="U6" s="2">
        <v>62212</v>
      </c>
      <c r="V6" s="2">
        <v>62704</v>
      </c>
      <c r="W6" s="2">
        <v>62850</v>
      </c>
      <c r="X6" s="2">
        <v>64080</v>
      </c>
      <c r="Y6" s="2">
        <v>64975</v>
      </c>
      <c r="Z6" s="2">
        <v>65304</v>
      </c>
      <c r="AA6" s="2">
        <v>65695</v>
      </c>
      <c r="AB6" s="2">
        <v>65212</v>
      </c>
    </row>
    <row r="7" spans="1:28" ht="15">
      <c r="A7" s="1" t="s">
        <v>254</v>
      </c>
      <c r="B7" s="2">
        <v>75750</v>
      </c>
      <c r="C7" s="2">
        <v>77716</v>
      </c>
      <c r="D7" s="2">
        <v>73770</v>
      </c>
      <c r="E7" s="2">
        <v>76518</v>
      </c>
      <c r="F7" s="2">
        <v>78607</v>
      </c>
      <c r="G7" s="2">
        <v>79840</v>
      </c>
      <c r="H7" s="2">
        <v>80294</v>
      </c>
      <c r="I7" s="2">
        <v>69903</v>
      </c>
      <c r="J7" s="2">
        <v>70161</v>
      </c>
      <c r="K7" s="2">
        <v>73847</v>
      </c>
      <c r="L7" s="2">
        <v>73887</v>
      </c>
      <c r="M7" s="2">
        <v>72803</v>
      </c>
      <c r="N7" s="2">
        <v>71537</v>
      </c>
      <c r="O7" s="2">
        <v>70617</v>
      </c>
      <c r="P7" s="2">
        <v>69554</v>
      </c>
      <c r="Q7" s="2">
        <v>68579</v>
      </c>
      <c r="R7" s="2">
        <v>65876</v>
      </c>
      <c r="S7" s="2">
        <v>65295</v>
      </c>
      <c r="T7" s="2">
        <v>65477</v>
      </c>
      <c r="U7" s="2">
        <v>68588</v>
      </c>
      <c r="V7" s="2">
        <v>69156</v>
      </c>
      <c r="W7" s="2">
        <v>69629</v>
      </c>
      <c r="X7" s="2">
        <v>70091</v>
      </c>
      <c r="Y7" s="2">
        <v>70761</v>
      </c>
      <c r="Z7" s="2">
        <v>72023</v>
      </c>
      <c r="AA7" s="2">
        <v>71914</v>
      </c>
      <c r="AB7" s="2">
        <v>71087</v>
      </c>
    </row>
    <row r="8" spans="1:28" ht="15">
      <c r="A8" s="1" t="s">
        <v>255</v>
      </c>
      <c r="B8" s="2">
        <v>68936</v>
      </c>
      <c r="C8" s="2">
        <v>70914</v>
      </c>
      <c r="D8" s="2">
        <v>75530</v>
      </c>
      <c r="E8" s="2">
        <v>73254</v>
      </c>
      <c r="F8" s="2">
        <v>72597</v>
      </c>
      <c r="G8" s="2">
        <v>71869</v>
      </c>
      <c r="H8" s="2">
        <v>72478</v>
      </c>
      <c r="I8" s="2">
        <v>76909</v>
      </c>
      <c r="J8" s="2">
        <v>77352</v>
      </c>
      <c r="K8" s="2">
        <v>78986</v>
      </c>
      <c r="L8" s="2">
        <v>77446</v>
      </c>
      <c r="M8" s="2">
        <v>76733</v>
      </c>
      <c r="N8" s="2">
        <v>73846</v>
      </c>
      <c r="O8" s="2">
        <v>73772</v>
      </c>
      <c r="P8" s="2">
        <v>73931</v>
      </c>
      <c r="Q8" s="2">
        <v>73207</v>
      </c>
      <c r="R8" s="2">
        <v>72493</v>
      </c>
      <c r="S8" s="2">
        <v>72820</v>
      </c>
      <c r="T8" s="2">
        <v>72776</v>
      </c>
      <c r="U8" s="2">
        <v>68567</v>
      </c>
      <c r="V8" s="2">
        <v>69470</v>
      </c>
      <c r="W8" s="2">
        <v>70525</v>
      </c>
      <c r="X8" s="2">
        <v>71199</v>
      </c>
      <c r="Y8" s="2">
        <v>72567</v>
      </c>
      <c r="Z8" s="2">
        <v>73674</v>
      </c>
      <c r="AA8" s="2">
        <v>73745</v>
      </c>
      <c r="AB8" s="2">
        <v>71693</v>
      </c>
    </row>
    <row r="9" spans="1:28" ht="15">
      <c r="A9" s="1" t="s">
        <v>256</v>
      </c>
      <c r="B9" s="2">
        <v>62513</v>
      </c>
      <c r="C9" s="2">
        <v>63503</v>
      </c>
      <c r="D9" s="2">
        <v>67730</v>
      </c>
      <c r="E9" s="2">
        <v>70279</v>
      </c>
      <c r="F9" s="2">
        <v>70015</v>
      </c>
      <c r="G9" s="2">
        <v>69911</v>
      </c>
      <c r="H9" s="2">
        <v>71056</v>
      </c>
      <c r="I9" s="2">
        <v>72201</v>
      </c>
      <c r="J9" s="2">
        <v>72578</v>
      </c>
      <c r="K9" s="2">
        <v>71299</v>
      </c>
      <c r="L9" s="2">
        <v>71504</v>
      </c>
      <c r="M9" s="2">
        <v>72151</v>
      </c>
      <c r="N9" s="2">
        <v>78800</v>
      </c>
      <c r="O9" s="2">
        <v>80441</v>
      </c>
      <c r="P9" s="2">
        <v>80749</v>
      </c>
      <c r="Q9" s="2">
        <v>80449</v>
      </c>
      <c r="R9" s="2">
        <v>79428</v>
      </c>
      <c r="S9" s="2">
        <v>79279</v>
      </c>
      <c r="T9" s="2">
        <v>79510</v>
      </c>
      <c r="U9" s="2">
        <v>76312</v>
      </c>
      <c r="V9" s="2">
        <v>77198</v>
      </c>
      <c r="W9" s="2">
        <v>78222</v>
      </c>
      <c r="X9" s="2">
        <v>78897</v>
      </c>
      <c r="Y9" s="2">
        <v>78784</v>
      </c>
      <c r="Z9" s="2">
        <v>79612</v>
      </c>
      <c r="AA9" s="2">
        <v>80138</v>
      </c>
      <c r="AB9" s="2">
        <v>78456</v>
      </c>
    </row>
    <row r="10" spans="1:28" ht="15">
      <c r="A10" s="1" t="s">
        <v>257</v>
      </c>
      <c r="B10" s="2">
        <v>61196</v>
      </c>
      <c r="C10" s="2">
        <v>63372</v>
      </c>
      <c r="D10" s="2">
        <v>63345</v>
      </c>
      <c r="E10" s="2">
        <v>64475</v>
      </c>
      <c r="F10" s="2">
        <v>65010</v>
      </c>
      <c r="G10" s="2">
        <v>67285</v>
      </c>
      <c r="H10" s="2">
        <v>69498</v>
      </c>
      <c r="I10" s="2">
        <v>73302</v>
      </c>
      <c r="J10" s="2">
        <v>73691</v>
      </c>
      <c r="K10" s="2">
        <v>80654</v>
      </c>
      <c r="L10" s="2">
        <v>80876</v>
      </c>
      <c r="M10" s="2">
        <v>81239</v>
      </c>
      <c r="N10" s="2">
        <v>67009</v>
      </c>
      <c r="O10" s="2">
        <v>66399</v>
      </c>
      <c r="P10" s="2">
        <v>68186</v>
      </c>
      <c r="Q10" s="2">
        <v>68635</v>
      </c>
      <c r="R10" s="2">
        <v>69217</v>
      </c>
      <c r="S10" s="2">
        <v>70769</v>
      </c>
      <c r="T10" s="2">
        <v>71141</v>
      </c>
      <c r="U10" s="2">
        <v>85407</v>
      </c>
      <c r="V10" s="2">
        <v>86502</v>
      </c>
      <c r="W10" s="2">
        <v>87331</v>
      </c>
      <c r="X10" s="2">
        <v>88796</v>
      </c>
      <c r="Y10" s="2">
        <v>90960</v>
      </c>
      <c r="Z10" s="2">
        <v>92375</v>
      </c>
      <c r="AA10" s="2">
        <v>92124</v>
      </c>
      <c r="AB10" s="2">
        <v>91041</v>
      </c>
    </row>
    <row r="11" spans="1:28" ht="15">
      <c r="A11" s="1" t="s">
        <v>258</v>
      </c>
      <c r="B11" s="2">
        <v>54296</v>
      </c>
      <c r="C11" s="2">
        <v>55280</v>
      </c>
      <c r="D11" s="2">
        <v>72186</v>
      </c>
      <c r="E11" s="2">
        <v>72261</v>
      </c>
      <c r="F11" s="2">
        <v>75645</v>
      </c>
      <c r="G11" s="2">
        <v>74454</v>
      </c>
      <c r="H11" s="2">
        <v>76246</v>
      </c>
      <c r="I11" s="2">
        <v>73579</v>
      </c>
      <c r="J11" s="2">
        <v>73004</v>
      </c>
      <c r="K11" s="2">
        <v>69171</v>
      </c>
      <c r="L11" s="2">
        <v>69835</v>
      </c>
      <c r="M11" s="2">
        <v>70726</v>
      </c>
      <c r="N11" s="2">
        <v>86364</v>
      </c>
      <c r="O11" s="2">
        <v>87454</v>
      </c>
      <c r="P11" s="2">
        <v>86760</v>
      </c>
      <c r="Q11" s="2">
        <v>87712</v>
      </c>
      <c r="R11" s="2">
        <v>87949</v>
      </c>
      <c r="S11" s="2">
        <v>90652</v>
      </c>
      <c r="T11" s="2">
        <v>92504</v>
      </c>
      <c r="U11" s="2">
        <v>88925</v>
      </c>
      <c r="V11" s="2">
        <v>90118</v>
      </c>
      <c r="W11" s="2">
        <v>91546</v>
      </c>
      <c r="X11" s="2">
        <v>91634</v>
      </c>
      <c r="Y11" s="2">
        <v>91060</v>
      </c>
      <c r="Z11" s="2">
        <v>91243</v>
      </c>
      <c r="AA11" s="2">
        <v>90245</v>
      </c>
      <c r="AB11" s="2">
        <v>88128</v>
      </c>
    </row>
    <row r="12" spans="1:28" ht="15">
      <c r="A12" s="1" t="s">
        <v>259</v>
      </c>
      <c r="B12" s="2">
        <v>55325</v>
      </c>
      <c r="C12" s="2">
        <v>56806</v>
      </c>
      <c r="D12" s="2">
        <v>64252</v>
      </c>
      <c r="E12" s="2">
        <v>62995</v>
      </c>
      <c r="F12" s="2">
        <v>60734</v>
      </c>
      <c r="G12" s="2">
        <v>60876</v>
      </c>
      <c r="H12" s="2">
        <v>61580</v>
      </c>
      <c r="I12" s="2">
        <v>81080</v>
      </c>
      <c r="J12" s="2">
        <v>82625</v>
      </c>
      <c r="K12" s="2">
        <v>79221</v>
      </c>
      <c r="L12" s="2">
        <v>78687</v>
      </c>
      <c r="M12" s="2">
        <v>78710</v>
      </c>
      <c r="N12" s="2">
        <v>87448</v>
      </c>
      <c r="O12" s="2">
        <v>88298</v>
      </c>
      <c r="P12" s="2">
        <v>90343</v>
      </c>
      <c r="Q12" s="2">
        <v>91039</v>
      </c>
      <c r="R12" s="2">
        <v>91734</v>
      </c>
      <c r="S12" s="2">
        <v>90758</v>
      </c>
      <c r="T12" s="2">
        <v>91516</v>
      </c>
      <c r="U12" s="2">
        <v>95945</v>
      </c>
      <c r="V12" s="2">
        <v>97613</v>
      </c>
      <c r="W12" s="2">
        <v>99438</v>
      </c>
      <c r="X12" s="2">
        <v>100497</v>
      </c>
      <c r="Y12" s="2">
        <v>101750</v>
      </c>
      <c r="Z12" s="2">
        <v>101964</v>
      </c>
      <c r="AA12" s="2">
        <v>101498</v>
      </c>
      <c r="AB12" s="2">
        <v>99892</v>
      </c>
    </row>
    <row r="13" spans="1:28" ht="15">
      <c r="A13" s="1" t="s">
        <v>260</v>
      </c>
      <c r="B13" s="2">
        <v>91532</v>
      </c>
      <c r="C13" s="2">
        <v>94752</v>
      </c>
      <c r="D13" s="2">
        <v>99947</v>
      </c>
      <c r="E13" s="2">
        <v>102548</v>
      </c>
      <c r="F13" s="2">
        <v>104257</v>
      </c>
      <c r="G13" s="2">
        <v>106464</v>
      </c>
      <c r="H13" s="2">
        <v>111110</v>
      </c>
      <c r="I13" s="2">
        <v>102233</v>
      </c>
      <c r="J13" s="2">
        <v>103614</v>
      </c>
      <c r="K13" s="2">
        <v>107601</v>
      </c>
      <c r="L13" s="2">
        <v>109266</v>
      </c>
      <c r="M13" s="2">
        <v>111101</v>
      </c>
      <c r="N13" s="2">
        <v>113918</v>
      </c>
      <c r="O13" s="2">
        <v>115541</v>
      </c>
      <c r="P13" s="2">
        <v>116124</v>
      </c>
      <c r="Q13" s="2">
        <v>116610</v>
      </c>
      <c r="R13" s="2">
        <v>117146</v>
      </c>
      <c r="S13" s="2">
        <v>118841</v>
      </c>
      <c r="T13" s="2">
        <v>120583</v>
      </c>
      <c r="U13" s="2">
        <v>105063</v>
      </c>
      <c r="V13" s="2">
        <v>109629</v>
      </c>
      <c r="W13" s="2">
        <v>112528</v>
      </c>
      <c r="X13" s="2">
        <v>114504</v>
      </c>
      <c r="Y13" s="2">
        <v>116678</v>
      </c>
      <c r="Z13" s="2">
        <v>118661</v>
      </c>
      <c r="AA13" s="2">
        <v>118918</v>
      </c>
      <c r="AB13" s="2">
        <v>117682</v>
      </c>
    </row>
    <row r="14" spans="1:28" ht="15">
      <c r="A14" s="1" t="s">
        <v>261</v>
      </c>
      <c r="B14" s="2">
        <v>38698</v>
      </c>
      <c r="C14" s="2">
        <v>37028</v>
      </c>
      <c r="D14" s="2">
        <v>15368</v>
      </c>
      <c r="E14" s="2">
        <v>13631</v>
      </c>
      <c r="F14" s="2">
        <v>12200</v>
      </c>
      <c r="G14" s="2">
        <v>13426</v>
      </c>
      <c r="H14" s="2">
        <v>14119</v>
      </c>
      <c r="I14" s="2">
        <v>22536</v>
      </c>
      <c r="J14" s="2">
        <v>23277</v>
      </c>
      <c r="K14" s="2">
        <v>22592</v>
      </c>
      <c r="L14" s="2">
        <v>22333</v>
      </c>
      <c r="M14" s="2">
        <v>22544</v>
      </c>
      <c r="N14" s="2">
        <v>7053</v>
      </c>
      <c r="O14" s="2">
        <v>7447</v>
      </c>
      <c r="P14" s="2">
        <v>8580</v>
      </c>
      <c r="Q14" s="2">
        <v>8848</v>
      </c>
      <c r="R14" s="2">
        <v>8789</v>
      </c>
      <c r="S14" s="2">
        <v>8602</v>
      </c>
      <c r="T14" s="2">
        <v>8357</v>
      </c>
      <c r="U14" s="2">
        <v>11485</v>
      </c>
      <c r="V14" s="2">
        <v>10064</v>
      </c>
      <c r="W14" s="2">
        <v>10996</v>
      </c>
      <c r="X14" s="2">
        <v>11442</v>
      </c>
      <c r="Y14" s="2">
        <v>10500</v>
      </c>
      <c r="Z14" s="2">
        <v>12144</v>
      </c>
      <c r="AA14" s="2">
        <v>12219</v>
      </c>
      <c r="AB14" s="2">
        <v>13894</v>
      </c>
    </row>
    <row r="15" spans="1:28" ht="15">
      <c r="A15" s="1" t="s">
        <v>11</v>
      </c>
      <c r="B15" s="2">
        <v>696335</v>
      </c>
      <c r="C15" s="2">
        <v>711848</v>
      </c>
      <c r="D15" s="2">
        <v>724579</v>
      </c>
      <c r="E15" s="2">
        <v>727298</v>
      </c>
      <c r="F15" s="2">
        <v>729689</v>
      </c>
      <c r="G15" s="2">
        <v>733807</v>
      </c>
      <c r="H15" s="2">
        <v>747910</v>
      </c>
      <c r="I15" s="2">
        <v>761709</v>
      </c>
      <c r="J15" s="2">
        <v>764654</v>
      </c>
      <c r="K15" s="2">
        <v>762790</v>
      </c>
      <c r="L15" s="2">
        <v>760745</v>
      </c>
      <c r="M15" s="2">
        <v>759878</v>
      </c>
      <c r="N15" s="2">
        <v>758094</v>
      </c>
      <c r="O15" s="2">
        <v>760859</v>
      </c>
      <c r="P15" s="2">
        <v>764398</v>
      </c>
      <c r="Q15" s="2">
        <v>762682</v>
      </c>
      <c r="R15" s="2">
        <v>759960</v>
      </c>
      <c r="S15" s="2">
        <v>762400</v>
      </c>
      <c r="T15" s="2">
        <v>767263</v>
      </c>
      <c r="U15" s="2">
        <v>776815</v>
      </c>
      <c r="V15" s="2">
        <v>787960</v>
      </c>
      <c r="W15" s="2">
        <v>800334</v>
      </c>
      <c r="X15" s="2">
        <v>808439</v>
      </c>
      <c r="Y15" s="2">
        <v>816632</v>
      </c>
      <c r="Z15" s="2">
        <v>826347</v>
      </c>
      <c r="AA15" s="2">
        <v>826572</v>
      </c>
      <c r="AB15" s="2">
        <v>815151</v>
      </c>
    </row>
  </sheetData>
  <mergeCells count="1">
    <mergeCell ref="A1:T1"/>
  </mergeCells>
  <pageMargins left="0.7" right="0.7" top="0.75" bottom="0.75" header="0.3" footer="0.3"/>
  <headerFooter>
    <oddHeader>&amp;C&amp;"Calibri"&amp;10&amp;K000000 [IN-CONFIDENCE - RELEASE EXTERNAL]&amp;1#_x000D_</oddHeader>
    <oddFooter>&amp;C_x000D_&amp;1#&amp;"Calibri"&amp;10&amp;K000000 [IN-CONFIDENCE - RELEASE EXTERNAL]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Index</vt:lpstr>
      <vt:lpstr>Year Level</vt:lpstr>
      <vt:lpstr>Age</vt:lpstr>
      <vt:lpstr>Ethnic Group Total Response</vt:lpstr>
      <vt:lpstr>Student Gender</vt:lpstr>
      <vt:lpstr>Student Type</vt:lpstr>
      <vt:lpstr>Regional Council</vt:lpstr>
      <vt:lpstr>Territorial Authority - Board</vt:lpstr>
      <vt:lpstr>Education Region</vt:lpstr>
      <vt:lpstr>Sector</vt:lpstr>
      <vt:lpstr>Affiliation</vt:lpstr>
      <vt:lpstr>MME Peak Body Affiliation</vt:lpstr>
      <vt:lpstr>Authority</vt:lpstr>
      <vt:lpstr>School Type</vt:lpstr>
      <vt:lpstr>School Gender</vt:lpstr>
      <vt:lpstr>Ethnic Group</vt:lpstr>
      <vt:lpstr>Takiwā</vt:lpstr>
      <vt:lpstr>Decile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AdamsD</dc:creator>
  <cp:lastModifiedBy>Karolina Haberska</cp:lastModifiedBy>
  <cp:revision>1</cp:revision>
  <dcterms:created xsi:type="dcterms:W3CDTF">2024-10-29T23:07:22Z</dcterms:created>
  <dcterms:modified xsi:type="dcterms:W3CDTF">2025-11-28T15:15:55Z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b4b38d8-92e6-456a-b12b-352d777e74dd_Enabled">
    <vt:lpwstr>true</vt:lpwstr>
  </property>
  <property fmtid="{D5CDD505-2E9C-101B-9397-08002B2CF9AE}" pid="3" name="MSIP_Label_1b4b38d8-92e6-456a-b12b-352d777e74dd_SetDate">
    <vt:lpwstr>2025-08-24T20:17:09Z</vt:lpwstr>
  </property>
  <property fmtid="{D5CDD505-2E9C-101B-9397-08002B2CF9AE}" pid="4" name="MSIP_Label_1b4b38d8-92e6-456a-b12b-352d777e74dd_Method">
    <vt:lpwstr>Privileged</vt:lpwstr>
  </property>
  <property fmtid="{D5CDD505-2E9C-101B-9397-08002B2CF9AE}" pid="5" name="MSIP_Label_1b4b38d8-92e6-456a-b12b-352d777e74dd_Name">
    <vt:lpwstr>IN CONFIDENCE - RELEASE EXTERNAL</vt:lpwstr>
  </property>
  <property fmtid="{D5CDD505-2E9C-101B-9397-08002B2CF9AE}" pid="6" name="MSIP_Label_1b4b38d8-92e6-456a-b12b-352d777e74dd_SiteId">
    <vt:lpwstr>e6d2d4cc-b762-486e-8894-4f5f440d5f31</vt:lpwstr>
  </property>
  <property fmtid="{D5CDD505-2E9C-101B-9397-08002B2CF9AE}" pid="7" name="MSIP_Label_1b4b38d8-92e6-456a-b12b-352d777e74dd_ActionId">
    <vt:lpwstr>0ab05c86-b5ee-40d7-a33e-848323e7ebfc</vt:lpwstr>
  </property>
  <property fmtid="{D5CDD505-2E9C-101B-9397-08002B2CF9AE}" pid="8" name="MSIP_Label_1b4b38d8-92e6-456a-b12b-352d777e74dd_ContentBits">
    <vt:lpwstr>3</vt:lpwstr>
  </property>
  <property fmtid="{D5CDD505-2E9C-101B-9397-08002B2CF9AE}" pid="9" name="MSIP_Label_1b4b38d8-92e6-456a-b12b-352d777e74dd_Tag">
    <vt:lpwstr>10, 0, 1, 1</vt:lpwstr>
  </property>
</Properties>
</file>