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whereishayden/Dropbox/current/ai/research/phase two/"/>
    </mc:Choice>
  </mc:AlternateContent>
  <bookViews>
    <workbookView xWindow="1580" yWindow="860" windowWidth="28720" windowHeight="17600" tabRatio="500" activeTab="5"/>
  </bookViews>
  <sheets>
    <sheet name="LEED measures" sheetId="1" r:id="rId1"/>
    <sheet name="LEED chart gain loss" sheetId="2" r:id="rId2"/>
    <sheet name="LEED chart total" sheetId="3" r:id="rId3"/>
    <sheet name="sector data" sheetId="5" r:id="rId4"/>
    <sheet name="sector chart" sheetId="6" r:id="rId5"/>
    <sheet name="hlfs" sheetId="7" r:id="rId6"/>
    <sheet name="hfls total chart" sheetId="8" r:id="rId7"/>
    <sheet name="hfls ue chart" sheetId="9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7" l="1"/>
  <c r="K4" i="7"/>
  <c r="L33" i="7"/>
  <c r="K33" i="7"/>
  <c r="I33" i="7"/>
  <c r="H33" i="7"/>
  <c r="F33" i="7"/>
  <c r="F23" i="7"/>
  <c r="B79" i="1"/>
  <c r="B80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M11" i="1"/>
  <c r="L11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E75" i="1"/>
  <c r="E76" i="1"/>
  <c r="R75" i="1"/>
  <c r="E74" i="1"/>
  <c r="R74" i="1"/>
  <c r="E73" i="1"/>
  <c r="R73" i="1"/>
  <c r="E72" i="1"/>
  <c r="R72" i="1"/>
  <c r="E71" i="1"/>
  <c r="R71" i="1"/>
  <c r="E70" i="1"/>
  <c r="R70" i="1"/>
  <c r="E69" i="1"/>
  <c r="R69" i="1"/>
  <c r="E68" i="1"/>
  <c r="R68" i="1"/>
  <c r="E67" i="1"/>
  <c r="R67" i="1"/>
  <c r="E66" i="1"/>
  <c r="R66" i="1"/>
  <c r="E65" i="1"/>
  <c r="R65" i="1"/>
  <c r="E64" i="1"/>
  <c r="R64" i="1"/>
  <c r="E63" i="1"/>
  <c r="R63" i="1"/>
  <c r="E62" i="1"/>
  <c r="R62" i="1"/>
  <c r="E61" i="1"/>
  <c r="R61" i="1"/>
  <c r="E60" i="1"/>
  <c r="R60" i="1"/>
  <c r="E59" i="1"/>
  <c r="R59" i="1"/>
  <c r="E58" i="1"/>
  <c r="R58" i="1"/>
  <c r="E57" i="1"/>
  <c r="R57" i="1"/>
  <c r="E56" i="1"/>
  <c r="R56" i="1"/>
  <c r="E55" i="1"/>
  <c r="R55" i="1"/>
  <c r="E54" i="1"/>
  <c r="R54" i="1"/>
  <c r="E53" i="1"/>
  <c r="R53" i="1"/>
  <c r="E52" i="1"/>
  <c r="R52" i="1"/>
  <c r="E51" i="1"/>
  <c r="R51" i="1"/>
  <c r="E50" i="1"/>
  <c r="R50" i="1"/>
  <c r="E49" i="1"/>
  <c r="R49" i="1"/>
  <c r="E48" i="1"/>
  <c r="R48" i="1"/>
  <c r="E47" i="1"/>
  <c r="R47" i="1"/>
  <c r="E46" i="1"/>
  <c r="R46" i="1"/>
  <c r="E45" i="1"/>
  <c r="R45" i="1"/>
  <c r="E44" i="1"/>
  <c r="R44" i="1"/>
  <c r="E43" i="1"/>
  <c r="R43" i="1"/>
  <c r="E42" i="1"/>
  <c r="R42" i="1"/>
  <c r="E41" i="1"/>
  <c r="R41" i="1"/>
  <c r="E40" i="1"/>
  <c r="R40" i="1"/>
  <c r="E39" i="1"/>
  <c r="R39" i="1"/>
  <c r="E38" i="1"/>
  <c r="R38" i="1"/>
  <c r="E37" i="1"/>
  <c r="R37" i="1"/>
  <c r="E36" i="1"/>
  <c r="R36" i="1"/>
  <c r="E35" i="1"/>
  <c r="R35" i="1"/>
  <c r="E34" i="1"/>
  <c r="R34" i="1"/>
  <c r="E33" i="1"/>
  <c r="R33" i="1"/>
  <c r="E32" i="1"/>
  <c r="R32" i="1"/>
  <c r="E31" i="1"/>
  <c r="R31" i="1"/>
  <c r="E30" i="1"/>
  <c r="R30" i="1"/>
  <c r="E29" i="1"/>
  <c r="R29" i="1"/>
  <c r="E28" i="1"/>
  <c r="R28" i="1"/>
  <c r="E27" i="1"/>
  <c r="R27" i="1"/>
  <c r="E26" i="1"/>
  <c r="R26" i="1"/>
  <c r="E25" i="1"/>
  <c r="R25" i="1"/>
  <c r="E24" i="1"/>
  <c r="R24" i="1"/>
  <c r="E23" i="1"/>
  <c r="R23" i="1"/>
  <c r="E22" i="1"/>
  <c r="R22" i="1"/>
  <c r="E21" i="1"/>
  <c r="R21" i="1"/>
  <c r="E20" i="1"/>
  <c r="R20" i="1"/>
  <c r="E19" i="1"/>
  <c r="R19" i="1"/>
  <c r="E18" i="1"/>
  <c r="R18" i="1"/>
  <c r="E17" i="1"/>
  <c r="R17" i="1"/>
  <c r="E16" i="1"/>
  <c r="R16" i="1"/>
  <c r="E15" i="1"/>
  <c r="R15" i="1"/>
  <c r="E14" i="1"/>
  <c r="R14" i="1"/>
  <c r="E13" i="1"/>
  <c r="R13" i="1"/>
  <c r="E12" i="1"/>
  <c r="R12" i="1"/>
  <c r="E11" i="1"/>
  <c r="R11" i="1"/>
  <c r="R76" i="1"/>
  <c r="N76" i="1"/>
  <c r="I6" i="1"/>
  <c r="N6" i="1"/>
  <c r="R6" i="1"/>
  <c r="Q6" i="1"/>
  <c r="P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E10" i="1"/>
  <c r="I10" i="1"/>
  <c r="E9" i="1"/>
  <c r="I9" i="1"/>
  <c r="E8" i="1"/>
  <c r="I8" i="1"/>
  <c r="I7" i="1"/>
  <c r="I76" i="1"/>
  <c r="P75" i="1"/>
  <c r="Q75" i="1"/>
  <c r="P74" i="1"/>
  <c r="Q74" i="1"/>
  <c r="P73" i="1"/>
  <c r="Q73" i="1"/>
  <c r="P72" i="1"/>
  <c r="Q72" i="1"/>
  <c r="P71" i="1"/>
  <c r="Q71" i="1"/>
  <c r="P70" i="1"/>
  <c r="Q70" i="1"/>
  <c r="P69" i="1"/>
  <c r="Q69" i="1"/>
  <c r="P68" i="1"/>
  <c r="Q68" i="1"/>
  <c r="P67" i="1"/>
  <c r="Q67" i="1"/>
  <c r="P66" i="1"/>
  <c r="Q66" i="1"/>
  <c r="P65" i="1"/>
  <c r="Q65" i="1"/>
  <c r="P64" i="1"/>
  <c r="Q64" i="1"/>
  <c r="P63" i="1"/>
  <c r="Q63" i="1"/>
  <c r="P62" i="1"/>
  <c r="Q62" i="1"/>
  <c r="P61" i="1"/>
  <c r="Q61" i="1"/>
  <c r="P60" i="1"/>
  <c r="Q60" i="1"/>
  <c r="P59" i="1"/>
  <c r="Q59" i="1"/>
  <c r="P58" i="1"/>
  <c r="Q58" i="1"/>
  <c r="P57" i="1"/>
  <c r="Q57" i="1"/>
  <c r="P56" i="1"/>
  <c r="Q56" i="1"/>
  <c r="P55" i="1"/>
  <c r="Q55" i="1"/>
  <c r="P54" i="1"/>
  <c r="Q54" i="1"/>
  <c r="P53" i="1"/>
  <c r="Q53" i="1"/>
  <c r="P52" i="1"/>
  <c r="Q52" i="1"/>
  <c r="P51" i="1"/>
  <c r="Q51" i="1"/>
  <c r="P50" i="1"/>
  <c r="Q50" i="1"/>
  <c r="P49" i="1"/>
  <c r="Q49" i="1"/>
  <c r="P48" i="1"/>
  <c r="Q48" i="1"/>
  <c r="P47" i="1"/>
  <c r="Q47" i="1"/>
  <c r="P46" i="1"/>
  <c r="Q46" i="1"/>
  <c r="P45" i="1"/>
  <c r="Q45" i="1"/>
  <c r="P44" i="1"/>
  <c r="Q44" i="1"/>
  <c r="P43" i="1"/>
  <c r="Q43" i="1"/>
  <c r="P42" i="1"/>
  <c r="Q42" i="1"/>
  <c r="P41" i="1"/>
  <c r="Q41" i="1"/>
  <c r="P40" i="1"/>
  <c r="Q40" i="1"/>
  <c r="P39" i="1"/>
  <c r="Q39" i="1"/>
  <c r="P38" i="1"/>
  <c r="Q38" i="1"/>
  <c r="P37" i="1"/>
  <c r="Q37" i="1"/>
  <c r="P36" i="1"/>
  <c r="Q36" i="1"/>
  <c r="P35" i="1"/>
  <c r="Q35" i="1"/>
  <c r="P34" i="1"/>
  <c r="Q34" i="1"/>
  <c r="P33" i="1"/>
  <c r="Q33" i="1"/>
  <c r="P32" i="1"/>
  <c r="Q32" i="1"/>
  <c r="P31" i="1"/>
  <c r="Q31" i="1"/>
  <c r="P30" i="1"/>
  <c r="Q30" i="1"/>
  <c r="P29" i="1"/>
  <c r="Q29" i="1"/>
  <c r="P28" i="1"/>
  <c r="Q28" i="1"/>
  <c r="P27" i="1"/>
  <c r="Q27" i="1"/>
  <c r="P26" i="1"/>
  <c r="Q26" i="1"/>
  <c r="P25" i="1"/>
  <c r="Q25" i="1"/>
  <c r="P24" i="1"/>
  <c r="Q24" i="1"/>
  <c r="P23" i="1"/>
  <c r="Q23" i="1"/>
  <c r="P22" i="1"/>
  <c r="Q22" i="1"/>
  <c r="P21" i="1"/>
  <c r="Q21" i="1"/>
  <c r="P20" i="1"/>
  <c r="Q20" i="1"/>
  <c r="P19" i="1"/>
  <c r="Q19" i="1"/>
  <c r="P18" i="1"/>
  <c r="Q18" i="1"/>
  <c r="P17" i="1"/>
  <c r="Q17" i="1"/>
  <c r="P16" i="1"/>
  <c r="Q16" i="1"/>
  <c r="P15" i="1"/>
  <c r="Q15" i="1"/>
  <c r="P14" i="1"/>
  <c r="Q14" i="1"/>
  <c r="P13" i="1"/>
  <c r="Q13" i="1"/>
  <c r="P12" i="1"/>
  <c r="Q12" i="1"/>
  <c r="P11" i="1"/>
  <c r="Q11" i="1"/>
  <c r="Q76" i="1"/>
  <c r="P76" i="1"/>
  <c r="G75" i="1"/>
  <c r="H75" i="1"/>
  <c r="G74" i="1"/>
  <c r="H74" i="1"/>
  <c r="G73" i="1"/>
  <c r="H73" i="1"/>
  <c r="G72" i="1"/>
  <c r="H72" i="1"/>
  <c r="G71" i="1"/>
  <c r="H71" i="1"/>
  <c r="G70" i="1"/>
  <c r="H70" i="1"/>
  <c r="G69" i="1"/>
  <c r="H69" i="1"/>
  <c r="G68" i="1"/>
  <c r="H68" i="1"/>
  <c r="G67" i="1"/>
  <c r="H67" i="1"/>
  <c r="G66" i="1"/>
  <c r="H66" i="1"/>
  <c r="G65" i="1"/>
  <c r="H65" i="1"/>
  <c r="G64" i="1"/>
  <c r="H64" i="1"/>
  <c r="G63" i="1"/>
  <c r="H63" i="1"/>
  <c r="G62" i="1"/>
  <c r="H62" i="1"/>
  <c r="G61" i="1"/>
  <c r="H61" i="1"/>
  <c r="G60" i="1"/>
  <c r="H60" i="1"/>
  <c r="G59" i="1"/>
  <c r="H59" i="1"/>
  <c r="G58" i="1"/>
  <c r="H58" i="1"/>
  <c r="G57" i="1"/>
  <c r="H57" i="1"/>
  <c r="G56" i="1"/>
  <c r="H56" i="1"/>
  <c r="G55" i="1"/>
  <c r="H55" i="1"/>
  <c r="G54" i="1"/>
  <c r="H54" i="1"/>
  <c r="G53" i="1"/>
  <c r="H53" i="1"/>
  <c r="G52" i="1"/>
  <c r="H52" i="1"/>
  <c r="G51" i="1"/>
  <c r="H51" i="1"/>
  <c r="G50" i="1"/>
  <c r="H50" i="1"/>
  <c r="G49" i="1"/>
  <c r="H49" i="1"/>
  <c r="G48" i="1"/>
  <c r="H48" i="1"/>
  <c r="G47" i="1"/>
  <c r="H47" i="1"/>
  <c r="G46" i="1"/>
  <c r="H46" i="1"/>
  <c r="G45" i="1"/>
  <c r="H45" i="1"/>
  <c r="G44" i="1"/>
  <c r="H44" i="1"/>
  <c r="G43" i="1"/>
  <c r="H43" i="1"/>
  <c r="G42" i="1"/>
  <c r="H42" i="1"/>
  <c r="G41" i="1"/>
  <c r="H41" i="1"/>
  <c r="G40" i="1"/>
  <c r="H40" i="1"/>
  <c r="G39" i="1"/>
  <c r="H39" i="1"/>
  <c r="G38" i="1"/>
  <c r="H38" i="1"/>
  <c r="G37" i="1"/>
  <c r="H37" i="1"/>
  <c r="G36" i="1"/>
  <c r="H36" i="1"/>
  <c r="G35" i="1"/>
  <c r="H35" i="1"/>
  <c r="G34" i="1"/>
  <c r="H34" i="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  <c r="G7" i="1"/>
  <c r="H7" i="1"/>
  <c r="H76" i="1"/>
  <c r="G76" i="1"/>
  <c r="H6" i="1"/>
  <c r="G6" i="1"/>
</calcChain>
</file>

<file path=xl/sharedStrings.xml><?xml version="1.0" encoding="utf-8"?>
<sst xmlns="http://schemas.openxmlformats.org/spreadsheetml/2006/main" count="87" uniqueCount="83">
  <si>
    <t>Dataset: Table 4: LEED measures, by industry (based on ANZSIC06)</t>
  </si>
  <si>
    <t>Industry</t>
  </si>
  <si>
    <t>All industries</t>
  </si>
  <si>
    <t>Measure</t>
  </si>
  <si>
    <t>Total filled jobs</t>
  </si>
  <si>
    <t>Job destruction</t>
  </si>
  <si>
    <t>data extracted on 04 Jan 2018 20:38 UTC (GMT) from NZ.Stat</t>
  </si>
  <si>
    <t>Job creation</t>
  </si>
  <si>
    <t>12 month rolling</t>
  </si>
  <si>
    <t>Quarterly</t>
  </si>
  <si>
    <t>Change in filled jobs</t>
  </si>
  <si>
    <t>Jobs created</t>
  </si>
  <si>
    <t>Jobs destroyed</t>
  </si>
  <si>
    <t>Peak employment by sector</t>
  </si>
  <si>
    <t>Primary</t>
  </si>
  <si>
    <t>Services</t>
  </si>
  <si>
    <t>Goods producing</t>
  </si>
  <si>
    <t>Email:info@stats.govt.nz</t>
  </si>
  <si>
    <t>Telephone: 0508 525 525</t>
  </si>
  <si>
    <t>Contact: Information Centre</t>
  </si>
  <si>
    <t>Source: Statistics New Zealand</t>
  </si>
  <si>
    <t>Unemployment Rate: 01 November 2017 10:45am</t>
  </si>
  <si>
    <t>Persons Employed in Labour Force: 01 November 2017 10:45am</t>
  </si>
  <si>
    <t>Last updated:</t>
  </si>
  <si>
    <t>HLF032AA</t>
  </si>
  <si>
    <t>Table reference:</t>
  </si>
  <si>
    <t>Status flags are not displayed</t>
  </si>
  <si>
    <t>S: Suppressed</t>
  </si>
  <si>
    <t>R: Revised</t>
  </si>
  <si>
    <t>P: Provisional</t>
  </si>
  <si>
    <t>E: Early Estimate</t>
  </si>
  <si>
    <t>C: Confidential</t>
  </si>
  <si>
    <t>.. figure not available</t>
  </si>
  <si>
    <t>Symbols:</t>
  </si>
  <si>
    <t>Footnotes:</t>
  </si>
  <si>
    <t>Unemployment Rate: Percent, Magnitude = Units</t>
  </si>
  <si>
    <t>Persons Employed in Labour Force: Number, Magnitude = Thousands</t>
  </si>
  <si>
    <t>Units:</t>
  </si>
  <si>
    <r>
      <t>Table information:</t>
    </r>
    <r>
      <rPr>
        <sz val="12"/>
        <color theme="1"/>
        <rFont val="Calibri"/>
        <family val="2"/>
        <scheme val="minor"/>
      </rPr>
      <t xml:space="preserve"> </t>
    </r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</si>
  <si>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</si>
  <si>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</si>
  <si>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</si>
  <si>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</si>
  <si>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</si>
  <si>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</si>
  <si>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</si>
  <si>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</si>
  <si>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</si>
  <si>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</si>
  <si>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</si>
  <si>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</si>
  <si>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</si>
  <si>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</si>
  <si>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</si>
  <si>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</si>
  <si>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</si>
  <si>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</si>
  <si>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</si>
  <si>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</si>
  <si>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</si>
  <si>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</si>
  <si>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</si>
  <si>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</si>
  <si>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</si>
  <si>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</si>
  <si>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</si>
  <si>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</si>
  <si>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</si>
  <si>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</si>
  <si>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</si>
  <si>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Unemployment Rate</t>
  </si>
  <si>
    <t>Persons Employed in Labour Force</t>
  </si>
  <si>
    <t>Total All Ages</t>
  </si>
  <si>
    <t>Total Both Sexes</t>
  </si>
  <si>
    <t>Labour Force Status by Sex by Age Group (Annual-Mar)</t>
  </si>
  <si>
    <t>Employment by industry over time</t>
  </si>
  <si>
    <t>Estimated from NZIER chart</t>
  </si>
  <si>
    <t>Estimated from Census results</t>
  </si>
  <si>
    <t>ICT employment</t>
  </si>
  <si>
    <t>Growth</t>
  </si>
  <si>
    <t>All</t>
  </si>
  <si>
    <t>ICT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</si>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</sst>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%"/>
  </numFmts>
  <fonts count="8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</font>
    <font>
      <u/>
      <sz val="12"/>
      <color theme="10"/>
      <name val="Calibri"/>
      <family val="2"/>
      <scheme val="minor"/>
    </font>
    <font>
      <b/>
      <sz val="10"/>
      <color theme="1"/>
      <name val="Calibri"/>
    </font>
    <font>
      <b/>
      <sz val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164" fontId="4" fillId="0" borderId="0" xfId="2" applyNumberFormat="1" applyFont="1" applyFill="1" applyBorder="1" applyAlignment="1"/>
    <xf numFmtId="165" fontId="4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left" vertical="top"/>
    </xf>
    <xf numFmtId="17" fontId="4" fillId="0" borderId="0" xfId="0" applyNumberFormat="1" applyFont="1" applyFill="1" applyBorder="1" applyAlignment="1">
      <alignment vertical="top"/>
    </xf>
    <xf numFmtId="0" fontId="2" fillId="0" borderId="0" xfId="3" applyFont="1" applyBorder="1" applyAlignment="1"/>
    <xf numFmtId="0" fontId="5" fillId="0" borderId="0" xfId="4" applyFont="1" applyBorder="1" applyAlignment="1"/>
    <xf numFmtId="4" fontId="2" fillId="0" borderId="0" xfId="3" applyNumberFormat="1" applyFont="1" applyBorder="1" applyAlignment="1"/>
    <xf numFmtId="49" fontId="2" fillId="0" borderId="0" xfId="3" applyNumberFormat="1" applyFont="1" applyBorder="1" applyAlignment="1">
      <alignment vertical="center"/>
    </xf>
    <xf numFmtId="49" fontId="2" fillId="0" borderId="0" xfId="3" applyNumberFormat="1" applyFont="1" applyBorder="1" applyAlignment="1">
      <alignment horizontal="center" vertical="center"/>
    </xf>
    <xf numFmtId="49" fontId="2" fillId="0" borderId="0" xfId="3" applyNumberFormat="1" applyFont="1" applyBorder="1" applyAlignment="1"/>
    <xf numFmtId="0" fontId="2" fillId="0" borderId="0" xfId="3" applyFont="1" applyBorder="1" applyAlignment="1">
      <alignment vertical="center"/>
    </xf>
    <xf numFmtId="164" fontId="2" fillId="0" borderId="0" xfId="2" applyNumberFormat="1" applyFont="1" applyBorder="1" applyAlignment="1"/>
    <xf numFmtId="165" fontId="4" fillId="0" borderId="0" xfId="1" applyNumberFormat="1" applyFont="1" applyFill="1" applyBorder="1" applyAlignment="1">
      <alignment horizontal="left" indent="2"/>
    </xf>
    <xf numFmtId="0" fontId="4" fillId="0" borderId="0" xfId="0" applyFont="1"/>
    <xf numFmtId="9" fontId="4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0" xfId="3" applyFont="1" applyBorder="1" applyAlignment="1"/>
    <xf numFmtId="9" fontId="2" fillId="0" borderId="0" xfId="2" applyNumberFormat="1" applyFont="1" applyBorder="1" applyAlignment="1"/>
    <xf numFmtId="166" fontId="2" fillId="0" borderId="0" xfId="2" applyNumberFormat="1" applyFont="1" applyBorder="1" applyAlignment="1"/>
  </cellXfs>
  <cellStyles count="5">
    <cellStyle name="Comma" xfId="1" builtinId="3"/>
    <cellStyle name="Hyperlink 2" xfId="4"/>
    <cellStyle name="Normal" xfId="0" builtinId="0" customBuiltin="1"/>
    <cellStyle name="Normal 2" xfId="3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chartsheet" Target="chartsheets/sheet3.xml"/><Relationship Id="rId6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8" Type="http://schemas.openxmlformats.org/officeDocument/2006/relationships/chartsheet" Target="chartsheets/sheet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Jobs created and destroyed by quarter</a:t>
            </a:r>
          </a:p>
          <a:p>
            <a:pPr algn="l">
              <a:defRPr/>
            </a:pPr>
            <a:r>
              <a:rPr lang="en-US" sz="1800"/>
              <a:t>12 month rolling, June 2000 to September 2016</a:t>
            </a:r>
          </a:p>
          <a:p>
            <a:pPr algn="l">
              <a:defRPr/>
            </a:pPr>
            <a:r>
              <a:rPr lang="en-US" sz="1400"/>
              <a:t>Source: Stats NZ, LEED data</a:t>
            </a:r>
          </a:p>
        </c:rich>
      </c:tx>
      <c:layout>
        <c:manualLayout>
          <c:xMode val="edge"/>
          <c:yMode val="edge"/>
          <c:x val="0.0829465930018416"/>
          <c:y val="0.0253565768621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81025753978"/>
          <c:y val="0.218839040918433"/>
          <c:w val="0.850362876139439"/>
          <c:h val="0.614110665948921"/>
        </c:manualLayout>
      </c:layout>
      <c:lineChart>
        <c:grouping val="standard"/>
        <c:varyColors val="0"/>
        <c:ser>
          <c:idx val="1"/>
          <c:order val="0"/>
          <c:tx>
            <c:strRef>
              <c:f>'LEED measures'!$L$6</c:f>
              <c:strCache>
                <c:ptCount val="1"/>
                <c:pt idx="0">
                  <c:v>Jobs created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'LEED measures'!$A$11:$A$76</c:f>
              <c:numCache>
                <c:formatCode>mmm\-yy</c:formatCode>
                <c:ptCount val="66"/>
                <c:pt idx="0">
                  <c:v>36678.0</c:v>
                </c:pt>
                <c:pt idx="1">
                  <c:v>36770.0</c:v>
                </c:pt>
                <c:pt idx="2">
                  <c:v>36861.0</c:v>
                </c:pt>
                <c:pt idx="3">
                  <c:v>36951.0</c:v>
                </c:pt>
                <c:pt idx="4">
                  <c:v>37043.0</c:v>
                </c:pt>
                <c:pt idx="5">
                  <c:v>37135.0</c:v>
                </c:pt>
                <c:pt idx="6">
                  <c:v>37226.0</c:v>
                </c:pt>
                <c:pt idx="7">
                  <c:v>37316.0</c:v>
                </c:pt>
                <c:pt idx="8">
                  <c:v>37408.0</c:v>
                </c:pt>
                <c:pt idx="9">
                  <c:v>37500.0</c:v>
                </c:pt>
                <c:pt idx="10">
                  <c:v>37591.0</c:v>
                </c:pt>
                <c:pt idx="11">
                  <c:v>37681.0</c:v>
                </c:pt>
                <c:pt idx="12">
                  <c:v>37773.0</c:v>
                </c:pt>
                <c:pt idx="13">
                  <c:v>37865.0</c:v>
                </c:pt>
                <c:pt idx="14">
                  <c:v>37956.0</c:v>
                </c:pt>
                <c:pt idx="15">
                  <c:v>38047.0</c:v>
                </c:pt>
                <c:pt idx="16">
                  <c:v>38139.0</c:v>
                </c:pt>
                <c:pt idx="17">
                  <c:v>38231.0</c:v>
                </c:pt>
                <c:pt idx="18">
                  <c:v>38322.0</c:v>
                </c:pt>
                <c:pt idx="19">
                  <c:v>38412.0</c:v>
                </c:pt>
                <c:pt idx="20">
                  <c:v>38504.0</c:v>
                </c:pt>
                <c:pt idx="21">
                  <c:v>38596.0</c:v>
                </c:pt>
                <c:pt idx="22">
                  <c:v>38687.0</c:v>
                </c:pt>
                <c:pt idx="23">
                  <c:v>38777.0</c:v>
                </c:pt>
                <c:pt idx="24">
                  <c:v>38869.0</c:v>
                </c:pt>
                <c:pt idx="25">
                  <c:v>38961.0</c:v>
                </c:pt>
                <c:pt idx="26">
                  <c:v>39052.0</c:v>
                </c:pt>
                <c:pt idx="27">
                  <c:v>39142.0</c:v>
                </c:pt>
                <c:pt idx="28">
                  <c:v>39234.0</c:v>
                </c:pt>
                <c:pt idx="29">
                  <c:v>39326.0</c:v>
                </c:pt>
                <c:pt idx="30">
                  <c:v>39417.0</c:v>
                </c:pt>
                <c:pt idx="31">
                  <c:v>39508.0</c:v>
                </c:pt>
                <c:pt idx="32">
                  <c:v>39600.0</c:v>
                </c:pt>
                <c:pt idx="33">
                  <c:v>39692.0</c:v>
                </c:pt>
                <c:pt idx="34">
                  <c:v>39783.0</c:v>
                </c:pt>
                <c:pt idx="35">
                  <c:v>39873.0</c:v>
                </c:pt>
                <c:pt idx="36">
                  <c:v>39965.0</c:v>
                </c:pt>
                <c:pt idx="37">
                  <c:v>40057.0</c:v>
                </c:pt>
                <c:pt idx="38">
                  <c:v>40148.0</c:v>
                </c:pt>
                <c:pt idx="39">
                  <c:v>40238.0</c:v>
                </c:pt>
                <c:pt idx="40">
                  <c:v>40330.0</c:v>
                </c:pt>
                <c:pt idx="41">
                  <c:v>40422.0</c:v>
                </c:pt>
                <c:pt idx="42">
                  <c:v>40513.0</c:v>
                </c:pt>
                <c:pt idx="43">
                  <c:v>40603.0</c:v>
                </c:pt>
                <c:pt idx="44">
                  <c:v>40695.0</c:v>
                </c:pt>
                <c:pt idx="45">
                  <c:v>40787.0</c:v>
                </c:pt>
                <c:pt idx="46">
                  <c:v>40878.0</c:v>
                </c:pt>
                <c:pt idx="47">
                  <c:v>40969.0</c:v>
                </c:pt>
                <c:pt idx="48">
                  <c:v>41061.0</c:v>
                </c:pt>
                <c:pt idx="49">
                  <c:v>41153.0</c:v>
                </c:pt>
                <c:pt idx="50">
                  <c:v>41244.0</c:v>
                </c:pt>
                <c:pt idx="51">
                  <c:v>41334.0</c:v>
                </c:pt>
                <c:pt idx="52">
                  <c:v>41426.0</c:v>
                </c:pt>
                <c:pt idx="53">
                  <c:v>41518.0</c:v>
                </c:pt>
                <c:pt idx="54">
                  <c:v>41609.0</c:v>
                </c:pt>
                <c:pt idx="55">
                  <c:v>41699.0</c:v>
                </c:pt>
                <c:pt idx="56">
                  <c:v>41791.0</c:v>
                </c:pt>
                <c:pt idx="57">
                  <c:v>41883.0</c:v>
                </c:pt>
                <c:pt idx="58">
                  <c:v>41974.0</c:v>
                </c:pt>
                <c:pt idx="59">
                  <c:v>42064.0</c:v>
                </c:pt>
                <c:pt idx="60">
                  <c:v>42156.0</c:v>
                </c:pt>
                <c:pt idx="61">
                  <c:v>42248.0</c:v>
                </c:pt>
                <c:pt idx="62">
                  <c:v>42339.0</c:v>
                </c:pt>
                <c:pt idx="63">
                  <c:v>42430.0</c:v>
                </c:pt>
                <c:pt idx="64">
                  <c:v>42522.0</c:v>
                </c:pt>
                <c:pt idx="65">
                  <c:v>42614.0</c:v>
                </c:pt>
              </c:numCache>
            </c:numRef>
          </c:cat>
          <c:val>
            <c:numRef>
              <c:f>'LEED measures'!$L$11:$L$76</c:f>
              <c:numCache>
                <c:formatCode>_(* #,##0_);_(* \(#,##0\);_(* "-"??_);_(@_)</c:formatCode>
                <c:ptCount val="66"/>
                <c:pt idx="0">
                  <c:v>498780.0</c:v>
                </c:pt>
                <c:pt idx="1">
                  <c:v>495760.0</c:v>
                </c:pt>
                <c:pt idx="2">
                  <c:v>494200.0</c:v>
                </c:pt>
                <c:pt idx="3">
                  <c:v>493430.0</c:v>
                </c:pt>
                <c:pt idx="4">
                  <c:v>495570.0</c:v>
                </c:pt>
                <c:pt idx="5">
                  <c:v>500810.0</c:v>
                </c:pt>
                <c:pt idx="6">
                  <c:v>497920.0</c:v>
                </c:pt>
                <c:pt idx="7">
                  <c:v>516740.0</c:v>
                </c:pt>
                <c:pt idx="8">
                  <c:v>506370.0</c:v>
                </c:pt>
                <c:pt idx="9">
                  <c:v>518890.0</c:v>
                </c:pt>
                <c:pt idx="10">
                  <c:v>524460.0</c:v>
                </c:pt>
                <c:pt idx="11">
                  <c:v>476920.0</c:v>
                </c:pt>
                <c:pt idx="12">
                  <c:v>516560.0</c:v>
                </c:pt>
                <c:pt idx="13">
                  <c:v>524710.0</c:v>
                </c:pt>
                <c:pt idx="14">
                  <c:v>515820.0</c:v>
                </c:pt>
                <c:pt idx="15">
                  <c:v>529250.0</c:v>
                </c:pt>
                <c:pt idx="16">
                  <c:v>519780.0</c:v>
                </c:pt>
                <c:pt idx="17">
                  <c:v>503130.0</c:v>
                </c:pt>
                <c:pt idx="18">
                  <c:v>518200.0</c:v>
                </c:pt>
                <c:pt idx="19">
                  <c:v>539190.0</c:v>
                </c:pt>
                <c:pt idx="20">
                  <c:v>538710.0</c:v>
                </c:pt>
                <c:pt idx="21">
                  <c:v>546660.0</c:v>
                </c:pt>
                <c:pt idx="22">
                  <c:v>543860.0</c:v>
                </c:pt>
                <c:pt idx="23">
                  <c:v>524170.0</c:v>
                </c:pt>
                <c:pt idx="24">
                  <c:v>543310.0</c:v>
                </c:pt>
                <c:pt idx="25">
                  <c:v>558450.0</c:v>
                </c:pt>
                <c:pt idx="26">
                  <c:v>547390.0</c:v>
                </c:pt>
                <c:pt idx="27">
                  <c:v>553410.0</c:v>
                </c:pt>
                <c:pt idx="28">
                  <c:v>545280.0</c:v>
                </c:pt>
                <c:pt idx="29">
                  <c:v>533130.0</c:v>
                </c:pt>
                <c:pt idx="30">
                  <c:v>555000.0</c:v>
                </c:pt>
                <c:pt idx="31">
                  <c:v>556600.0</c:v>
                </c:pt>
                <c:pt idx="32">
                  <c:v>555710.0</c:v>
                </c:pt>
                <c:pt idx="33">
                  <c:v>539870.0</c:v>
                </c:pt>
                <c:pt idx="34">
                  <c:v>534680.0</c:v>
                </c:pt>
                <c:pt idx="35">
                  <c:v>529920.0</c:v>
                </c:pt>
                <c:pt idx="36">
                  <c:v>515780.0</c:v>
                </c:pt>
                <c:pt idx="37">
                  <c:v>513170.0</c:v>
                </c:pt>
                <c:pt idx="38">
                  <c:v>503050.0</c:v>
                </c:pt>
                <c:pt idx="39">
                  <c:v>500890.0</c:v>
                </c:pt>
                <c:pt idx="40">
                  <c:v>515780.0</c:v>
                </c:pt>
                <c:pt idx="41">
                  <c:v>534380.0</c:v>
                </c:pt>
                <c:pt idx="42">
                  <c:v>535480.0</c:v>
                </c:pt>
                <c:pt idx="43">
                  <c:v>550840.0</c:v>
                </c:pt>
                <c:pt idx="44">
                  <c:v>540920.0</c:v>
                </c:pt>
                <c:pt idx="45">
                  <c:v>532590.0</c:v>
                </c:pt>
                <c:pt idx="46">
                  <c:v>533350.0</c:v>
                </c:pt>
                <c:pt idx="47">
                  <c:v>538370.0</c:v>
                </c:pt>
                <c:pt idx="48">
                  <c:v>536770.0</c:v>
                </c:pt>
                <c:pt idx="49">
                  <c:v>525160.0</c:v>
                </c:pt>
                <c:pt idx="50">
                  <c:v>536310.0</c:v>
                </c:pt>
                <c:pt idx="51">
                  <c:v>515340.0</c:v>
                </c:pt>
                <c:pt idx="52">
                  <c:v>511690.0</c:v>
                </c:pt>
                <c:pt idx="53">
                  <c:v>516030.0</c:v>
                </c:pt>
                <c:pt idx="54">
                  <c:v>512520.0</c:v>
                </c:pt>
                <c:pt idx="55">
                  <c:v>521550.0</c:v>
                </c:pt>
                <c:pt idx="56">
                  <c:v>518010.0</c:v>
                </c:pt>
                <c:pt idx="57">
                  <c:v>526180.0</c:v>
                </c:pt>
                <c:pt idx="58">
                  <c:v>529230.0</c:v>
                </c:pt>
                <c:pt idx="59">
                  <c:v>534380.0</c:v>
                </c:pt>
                <c:pt idx="60">
                  <c:v>552480.0</c:v>
                </c:pt>
                <c:pt idx="61">
                  <c:v>555300.0</c:v>
                </c:pt>
                <c:pt idx="62">
                  <c:v>558650.0</c:v>
                </c:pt>
                <c:pt idx="63">
                  <c:v>560630.0</c:v>
                </c:pt>
                <c:pt idx="64">
                  <c:v>571960.0</c:v>
                </c:pt>
                <c:pt idx="65">
                  <c:v>575240.0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'LEED measures'!$M$6</c:f>
              <c:strCache>
                <c:ptCount val="1"/>
                <c:pt idx="0">
                  <c:v>Jobs destroyed</c:v>
                </c:pt>
              </c:strCache>
            </c:strRef>
          </c:tx>
          <c:spPr>
            <a:ln w="635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'LEED measures'!$A$11:$A$76</c:f>
              <c:numCache>
                <c:formatCode>mmm\-yy</c:formatCode>
                <c:ptCount val="66"/>
                <c:pt idx="0">
                  <c:v>36678.0</c:v>
                </c:pt>
                <c:pt idx="1">
                  <c:v>36770.0</c:v>
                </c:pt>
                <c:pt idx="2">
                  <c:v>36861.0</c:v>
                </c:pt>
                <c:pt idx="3">
                  <c:v>36951.0</c:v>
                </c:pt>
                <c:pt idx="4">
                  <c:v>37043.0</c:v>
                </c:pt>
                <c:pt idx="5">
                  <c:v>37135.0</c:v>
                </c:pt>
                <c:pt idx="6">
                  <c:v>37226.0</c:v>
                </c:pt>
                <c:pt idx="7">
                  <c:v>37316.0</c:v>
                </c:pt>
                <c:pt idx="8">
                  <c:v>37408.0</c:v>
                </c:pt>
                <c:pt idx="9">
                  <c:v>37500.0</c:v>
                </c:pt>
                <c:pt idx="10">
                  <c:v>37591.0</c:v>
                </c:pt>
                <c:pt idx="11">
                  <c:v>37681.0</c:v>
                </c:pt>
                <c:pt idx="12">
                  <c:v>37773.0</c:v>
                </c:pt>
                <c:pt idx="13">
                  <c:v>37865.0</c:v>
                </c:pt>
                <c:pt idx="14">
                  <c:v>37956.0</c:v>
                </c:pt>
                <c:pt idx="15">
                  <c:v>38047.0</c:v>
                </c:pt>
                <c:pt idx="16">
                  <c:v>38139.0</c:v>
                </c:pt>
                <c:pt idx="17">
                  <c:v>38231.0</c:v>
                </c:pt>
                <c:pt idx="18">
                  <c:v>38322.0</c:v>
                </c:pt>
                <c:pt idx="19">
                  <c:v>38412.0</c:v>
                </c:pt>
                <c:pt idx="20">
                  <c:v>38504.0</c:v>
                </c:pt>
                <c:pt idx="21">
                  <c:v>38596.0</c:v>
                </c:pt>
                <c:pt idx="22">
                  <c:v>38687.0</c:v>
                </c:pt>
                <c:pt idx="23">
                  <c:v>38777.0</c:v>
                </c:pt>
                <c:pt idx="24">
                  <c:v>38869.0</c:v>
                </c:pt>
                <c:pt idx="25">
                  <c:v>38961.0</c:v>
                </c:pt>
                <c:pt idx="26">
                  <c:v>39052.0</c:v>
                </c:pt>
                <c:pt idx="27">
                  <c:v>39142.0</c:v>
                </c:pt>
                <c:pt idx="28">
                  <c:v>39234.0</c:v>
                </c:pt>
                <c:pt idx="29">
                  <c:v>39326.0</c:v>
                </c:pt>
                <c:pt idx="30">
                  <c:v>39417.0</c:v>
                </c:pt>
                <c:pt idx="31">
                  <c:v>39508.0</c:v>
                </c:pt>
                <c:pt idx="32">
                  <c:v>39600.0</c:v>
                </c:pt>
                <c:pt idx="33">
                  <c:v>39692.0</c:v>
                </c:pt>
                <c:pt idx="34">
                  <c:v>39783.0</c:v>
                </c:pt>
                <c:pt idx="35">
                  <c:v>39873.0</c:v>
                </c:pt>
                <c:pt idx="36">
                  <c:v>39965.0</c:v>
                </c:pt>
                <c:pt idx="37">
                  <c:v>40057.0</c:v>
                </c:pt>
                <c:pt idx="38">
                  <c:v>40148.0</c:v>
                </c:pt>
                <c:pt idx="39">
                  <c:v>40238.0</c:v>
                </c:pt>
                <c:pt idx="40">
                  <c:v>40330.0</c:v>
                </c:pt>
                <c:pt idx="41">
                  <c:v>40422.0</c:v>
                </c:pt>
                <c:pt idx="42">
                  <c:v>40513.0</c:v>
                </c:pt>
                <c:pt idx="43">
                  <c:v>40603.0</c:v>
                </c:pt>
                <c:pt idx="44">
                  <c:v>40695.0</c:v>
                </c:pt>
                <c:pt idx="45">
                  <c:v>40787.0</c:v>
                </c:pt>
                <c:pt idx="46">
                  <c:v>40878.0</c:v>
                </c:pt>
                <c:pt idx="47">
                  <c:v>40969.0</c:v>
                </c:pt>
                <c:pt idx="48">
                  <c:v>41061.0</c:v>
                </c:pt>
                <c:pt idx="49">
                  <c:v>41153.0</c:v>
                </c:pt>
                <c:pt idx="50">
                  <c:v>41244.0</c:v>
                </c:pt>
                <c:pt idx="51">
                  <c:v>41334.0</c:v>
                </c:pt>
                <c:pt idx="52">
                  <c:v>41426.0</c:v>
                </c:pt>
                <c:pt idx="53">
                  <c:v>41518.0</c:v>
                </c:pt>
                <c:pt idx="54">
                  <c:v>41609.0</c:v>
                </c:pt>
                <c:pt idx="55">
                  <c:v>41699.0</c:v>
                </c:pt>
                <c:pt idx="56">
                  <c:v>41791.0</c:v>
                </c:pt>
                <c:pt idx="57">
                  <c:v>41883.0</c:v>
                </c:pt>
                <c:pt idx="58">
                  <c:v>41974.0</c:v>
                </c:pt>
                <c:pt idx="59">
                  <c:v>42064.0</c:v>
                </c:pt>
                <c:pt idx="60">
                  <c:v>42156.0</c:v>
                </c:pt>
                <c:pt idx="61">
                  <c:v>42248.0</c:v>
                </c:pt>
                <c:pt idx="62">
                  <c:v>42339.0</c:v>
                </c:pt>
                <c:pt idx="63">
                  <c:v>42430.0</c:v>
                </c:pt>
                <c:pt idx="64">
                  <c:v>42522.0</c:v>
                </c:pt>
                <c:pt idx="65">
                  <c:v>42614.0</c:v>
                </c:pt>
              </c:numCache>
            </c:numRef>
          </c:cat>
          <c:val>
            <c:numRef>
              <c:f>'LEED measures'!$M$11:$M$76</c:f>
              <c:numCache>
                <c:formatCode>_(* #,##0_);_(* \(#,##0\);_(* "-"??_);_(@_)</c:formatCode>
                <c:ptCount val="66"/>
                <c:pt idx="0">
                  <c:v>454990.0</c:v>
                </c:pt>
                <c:pt idx="1">
                  <c:v>459200.0</c:v>
                </c:pt>
                <c:pt idx="2">
                  <c:v>467430.0</c:v>
                </c:pt>
                <c:pt idx="3">
                  <c:v>457930.0</c:v>
                </c:pt>
                <c:pt idx="4">
                  <c:v>456940.0</c:v>
                </c:pt>
                <c:pt idx="5">
                  <c:v>456060.0</c:v>
                </c:pt>
                <c:pt idx="6">
                  <c:v>452420.0</c:v>
                </c:pt>
                <c:pt idx="7">
                  <c:v>438770.0</c:v>
                </c:pt>
                <c:pt idx="8">
                  <c:v>452770.0</c:v>
                </c:pt>
                <c:pt idx="9">
                  <c:v>460180.0</c:v>
                </c:pt>
                <c:pt idx="10">
                  <c:v>467440.0</c:v>
                </c:pt>
                <c:pt idx="11">
                  <c:v>453690.0</c:v>
                </c:pt>
                <c:pt idx="12">
                  <c:v>459520.0</c:v>
                </c:pt>
                <c:pt idx="13">
                  <c:v>448260.0</c:v>
                </c:pt>
                <c:pt idx="14">
                  <c:v>459400.0</c:v>
                </c:pt>
                <c:pt idx="15">
                  <c:v>467770.0</c:v>
                </c:pt>
                <c:pt idx="16">
                  <c:v>459500.0</c:v>
                </c:pt>
                <c:pt idx="17">
                  <c:v>467450.0</c:v>
                </c:pt>
                <c:pt idx="18">
                  <c:v>456970.0</c:v>
                </c:pt>
                <c:pt idx="19">
                  <c:v>449100.0</c:v>
                </c:pt>
                <c:pt idx="20">
                  <c:v>476210.0</c:v>
                </c:pt>
                <c:pt idx="21">
                  <c:v>487820.0</c:v>
                </c:pt>
                <c:pt idx="22">
                  <c:v>492870.0</c:v>
                </c:pt>
                <c:pt idx="23">
                  <c:v>523590.0</c:v>
                </c:pt>
                <c:pt idx="24">
                  <c:v>514670.0</c:v>
                </c:pt>
                <c:pt idx="25">
                  <c:v>496250.0</c:v>
                </c:pt>
                <c:pt idx="26">
                  <c:v>517560.0</c:v>
                </c:pt>
                <c:pt idx="27">
                  <c:v>511180.0</c:v>
                </c:pt>
                <c:pt idx="28">
                  <c:v>507260.0</c:v>
                </c:pt>
                <c:pt idx="29">
                  <c:v>525120.0</c:v>
                </c:pt>
                <c:pt idx="30">
                  <c:v>504180.0</c:v>
                </c:pt>
                <c:pt idx="31">
                  <c:v>501840.0</c:v>
                </c:pt>
                <c:pt idx="32">
                  <c:v>509180.0</c:v>
                </c:pt>
                <c:pt idx="33">
                  <c:v>517130.0</c:v>
                </c:pt>
                <c:pt idx="34">
                  <c:v>527350.0</c:v>
                </c:pt>
                <c:pt idx="35">
                  <c:v>556540.0</c:v>
                </c:pt>
                <c:pt idx="36">
                  <c:v>567210.0</c:v>
                </c:pt>
                <c:pt idx="37">
                  <c:v>565910.0</c:v>
                </c:pt>
                <c:pt idx="38">
                  <c:v>555810.0</c:v>
                </c:pt>
                <c:pt idx="39">
                  <c:v>524600.0</c:v>
                </c:pt>
                <c:pt idx="40">
                  <c:v>520530.0</c:v>
                </c:pt>
                <c:pt idx="41">
                  <c:v>528080.0</c:v>
                </c:pt>
                <c:pt idx="42">
                  <c:v>523600.0</c:v>
                </c:pt>
                <c:pt idx="43">
                  <c:v>539240.0</c:v>
                </c:pt>
                <c:pt idx="44">
                  <c:v>531400.0</c:v>
                </c:pt>
                <c:pt idx="45">
                  <c:v>512620.0</c:v>
                </c:pt>
                <c:pt idx="46">
                  <c:v>513730.0</c:v>
                </c:pt>
                <c:pt idx="47">
                  <c:v>522910.0</c:v>
                </c:pt>
                <c:pt idx="48">
                  <c:v>509650.0</c:v>
                </c:pt>
                <c:pt idx="49">
                  <c:v>510670.0</c:v>
                </c:pt>
                <c:pt idx="50">
                  <c:v>521010.0</c:v>
                </c:pt>
                <c:pt idx="51">
                  <c:v>491290.0</c:v>
                </c:pt>
                <c:pt idx="52">
                  <c:v>485480.0</c:v>
                </c:pt>
                <c:pt idx="53">
                  <c:v>481760.0</c:v>
                </c:pt>
                <c:pt idx="54">
                  <c:v>469180.0</c:v>
                </c:pt>
                <c:pt idx="55">
                  <c:v>474700.0</c:v>
                </c:pt>
                <c:pt idx="56">
                  <c:v>470620.0</c:v>
                </c:pt>
                <c:pt idx="57">
                  <c:v>474460.0</c:v>
                </c:pt>
                <c:pt idx="58">
                  <c:v>476210.0</c:v>
                </c:pt>
                <c:pt idx="59">
                  <c:v>480970.0</c:v>
                </c:pt>
                <c:pt idx="60">
                  <c:v>500680.0</c:v>
                </c:pt>
                <c:pt idx="61">
                  <c:v>509550.0</c:v>
                </c:pt>
                <c:pt idx="62">
                  <c:v>507760.0</c:v>
                </c:pt>
                <c:pt idx="63">
                  <c:v>513900.0</c:v>
                </c:pt>
                <c:pt idx="64">
                  <c:v>518690.0</c:v>
                </c:pt>
                <c:pt idx="65">
                  <c:v>516260.0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949856"/>
        <c:axId val="-795947536"/>
      </c:lineChart>
      <c:dateAx>
        <c:axId val="-795949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5947536"/>
        <c:crosses val="autoZero"/>
        <c:auto val="1"/>
        <c:lblOffset val="100"/>
        <c:baseTimeUnit val="months"/>
        <c:majorUnit val="12.0"/>
        <c:majorTimeUnit val="months"/>
      </c:dateAx>
      <c:valAx>
        <c:axId val="-79594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594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6237025734189"/>
          <c:y val="0.0930279877895227"/>
          <c:w val="0.225379519120554"/>
          <c:h val="0.13571449081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filled jobs by quarter</a:t>
            </a:r>
          </a:p>
          <a:p>
            <a:pPr algn="l">
              <a:defRPr/>
            </a:pPr>
            <a:r>
              <a:rPr lang="en-US" sz="1800"/>
              <a:t>12 month rolling, June 2000 to September 2016</a:t>
            </a:r>
          </a:p>
          <a:p>
            <a:pPr algn="l">
              <a:defRPr/>
            </a:pPr>
            <a:r>
              <a:rPr lang="en-US" sz="1400"/>
              <a:t>Source: Stats NZ, LEED data</a:t>
            </a:r>
          </a:p>
        </c:rich>
      </c:tx>
      <c:layout>
        <c:manualLayout>
          <c:xMode val="edge"/>
          <c:yMode val="edge"/>
          <c:x val="0.0829465930018416"/>
          <c:y val="0.0253565768621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81025753978"/>
          <c:y val="0.218839040918433"/>
          <c:w val="0.850362876139439"/>
          <c:h val="0.6141106659489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'LEED measures'!$K$6</c:f>
              <c:strCache>
                <c:ptCount val="1"/>
                <c:pt idx="0">
                  <c:v>Total filled jobs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'LEED measures'!$A$11:$A$76</c:f>
              <c:numCache>
                <c:formatCode>mmm\-yy</c:formatCode>
                <c:ptCount val="66"/>
                <c:pt idx="0">
                  <c:v>36678.0</c:v>
                </c:pt>
                <c:pt idx="1">
                  <c:v>36770.0</c:v>
                </c:pt>
                <c:pt idx="2">
                  <c:v>36861.0</c:v>
                </c:pt>
                <c:pt idx="3">
                  <c:v>36951.0</c:v>
                </c:pt>
                <c:pt idx="4">
                  <c:v>37043.0</c:v>
                </c:pt>
                <c:pt idx="5">
                  <c:v>37135.0</c:v>
                </c:pt>
                <c:pt idx="6">
                  <c:v>37226.0</c:v>
                </c:pt>
                <c:pt idx="7">
                  <c:v>37316.0</c:v>
                </c:pt>
                <c:pt idx="8">
                  <c:v>37408.0</c:v>
                </c:pt>
                <c:pt idx="9">
                  <c:v>37500.0</c:v>
                </c:pt>
                <c:pt idx="10">
                  <c:v>37591.0</c:v>
                </c:pt>
                <c:pt idx="11">
                  <c:v>37681.0</c:v>
                </c:pt>
                <c:pt idx="12">
                  <c:v>37773.0</c:v>
                </c:pt>
                <c:pt idx="13">
                  <c:v>37865.0</c:v>
                </c:pt>
                <c:pt idx="14">
                  <c:v>37956.0</c:v>
                </c:pt>
                <c:pt idx="15">
                  <c:v>38047.0</c:v>
                </c:pt>
                <c:pt idx="16">
                  <c:v>38139.0</c:v>
                </c:pt>
                <c:pt idx="17">
                  <c:v>38231.0</c:v>
                </c:pt>
                <c:pt idx="18">
                  <c:v>38322.0</c:v>
                </c:pt>
                <c:pt idx="19">
                  <c:v>38412.0</c:v>
                </c:pt>
                <c:pt idx="20">
                  <c:v>38504.0</c:v>
                </c:pt>
                <c:pt idx="21">
                  <c:v>38596.0</c:v>
                </c:pt>
                <c:pt idx="22">
                  <c:v>38687.0</c:v>
                </c:pt>
                <c:pt idx="23">
                  <c:v>38777.0</c:v>
                </c:pt>
                <c:pt idx="24">
                  <c:v>38869.0</c:v>
                </c:pt>
                <c:pt idx="25">
                  <c:v>38961.0</c:v>
                </c:pt>
                <c:pt idx="26">
                  <c:v>39052.0</c:v>
                </c:pt>
                <c:pt idx="27">
                  <c:v>39142.0</c:v>
                </c:pt>
                <c:pt idx="28">
                  <c:v>39234.0</c:v>
                </c:pt>
                <c:pt idx="29">
                  <c:v>39326.0</c:v>
                </c:pt>
                <c:pt idx="30">
                  <c:v>39417.0</c:v>
                </c:pt>
                <c:pt idx="31">
                  <c:v>39508.0</c:v>
                </c:pt>
                <c:pt idx="32">
                  <c:v>39600.0</c:v>
                </c:pt>
                <c:pt idx="33">
                  <c:v>39692.0</c:v>
                </c:pt>
                <c:pt idx="34">
                  <c:v>39783.0</c:v>
                </c:pt>
                <c:pt idx="35">
                  <c:v>39873.0</c:v>
                </c:pt>
                <c:pt idx="36">
                  <c:v>39965.0</c:v>
                </c:pt>
                <c:pt idx="37">
                  <c:v>40057.0</c:v>
                </c:pt>
                <c:pt idx="38">
                  <c:v>40148.0</c:v>
                </c:pt>
                <c:pt idx="39">
                  <c:v>40238.0</c:v>
                </c:pt>
                <c:pt idx="40">
                  <c:v>40330.0</c:v>
                </c:pt>
                <c:pt idx="41">
                  <c:v>40422.0</c:v>
                </c:pt>
                <c:pt idx="42">
                  <c:v>40513.0</c:v>
                </c:pt>
                <c:pt idx="43">
                  <c:v>40603.0</c:v>
                </c:pt>
                <c:pt idx="44">
                  <c:v>40695.0</c:v>
                </c:pt>
                <c:pt idx="45">
                  <c:v>40787.0</c:v>
                </c:pt>
                <c:pt idx="46">
                  <c:v>40878.0</c:v>
                </c:pt>
                <c:pt idx="47">
                  <c:v>40969.0</c:v>
                </c:pt>
                <c:pt idx="48">
                  <c:v>41061.0</c:v>
                </c:pt>
                <c:pt idx="49">
                  <c:v>41153.0</c:v>
                </c:pt>
                <c:pt idx="50">
                  <c:v>41244.0</c:v>
                </c:pt>
                <c:pt idx="51">
                  <c:v>41334.0</c:v>
                </c:pt>
                <c:pt idx="52">
                  <c:v>41426.0</c:v>
                </c:pt>
                <c:pt idx="53">
                  <c:v>41518.0</c:v>
                </c:pt>
                <c:pt idx="54">
                  <c:v>41609.0</c:v>
                </c:pt>
                <c:pt idx="55">
                  <c:v>41699.0</c:v>
                </c:pt>
                <c:pt idx="56">
                  <c:v>41791.0</c:v>
                </c:pt>
                <c:pt idx="57">
                  <c:v>41883.0</c:v>
                </c:pt>
                <c:pt idx="58">
                  <c:v>41974.0</c:v>
                </c:pt>
                <c:pt idx="59">
                  <c:v>42064.0</c:v>
                </c:pt>
                <c:pt idx="60">
                  <c:v>42156.0</c:v>
                </c:pt>
                <c:pt idx="61">
                  <c:v>42248.0</c:v>
                </c:pt>
                <c:pt idx="62">
                  <c:v>42339.0</c:v>
                </c:pt>
                <c:pt idx="63">
                  <c:v>42430.0</c:v>
                </c:pt>
                <c:pt idx="64">
                  <c:v>42522.0</c:v>
                </c:pt>
                <c:pt idx="65">
                  <c:v>42614.0</c:v>
                </c:pt>
              </c:numCache>
            </c:numRef>
          </c:cat>
          <c:val>
            <c:numRef>
              <c:f>'LEED measures'!$K$11:$K$76</c:f>
              <c:numCache>
                <c:formatCode>_(* #,##0_);_(* \(#,##0\);_(* "-"??_);_(@_)</c:formatCode>
                <c:ptCount val="66"/>
                <c:pt idx="0">
                  <c:v>1.46514E6</c:v>
                </c:pt>
                <c:pt idx="1">
                  <c:v>1.45634E6</c:v>
                </c:pt>
                <c:pt idx="2">
                  <c:v>1.49223E6</c:v>
                </c:pt>
                <c:pt idx="3">
                  <c:v>1.46638E6</c:v>
                </c:pt>
                <c:pt idx="4">
                  <c:v>1.50363E6</c:v>
                </c:pt>
                <c:pt idx="5">
                  <c:v>1.50094E6</c:v>
                </c:pt>
                <c:pt idx="6">
                  <c:v>1.53772E6</c:v>
                </c:pt>
                <c:pt idx="7">
                  <c:v>1.54435E6</c:v>
                </c:pt>
                <c:pt idx="8">
                  <c:v>1.55722E6</c:v>
                </c:pt>
                <c:pt idx="9">
                  <c:v>1.55966E6</c:v>
                </c:pt>
                <c:pt idx="10">
                  <c:v>1.59475E6</c:v>
                </c:pt>
                <c:pt idx="11">
                  <c:v>1.56758E6</c:v>
                </c:pt>
                <c:pt idx="12">
                  <c:v>1.61426E6</c:v>
                </c:pt>
                <c:pt idx="13">
                  <c:v>1.6361E6</c:v>
                </c:pt>
                <c:pt idx="14">
                  <c:v>1.65117E6</c:v>
                </c:pt>
                <c:pt idx="15">
                  <c:v>1.62905E6</c:v>
                </c:pt>
                <c:pt idx="16">
                  <c:v>1.67454E6</c:v>
                </c:pt>
                <c:pt idx="17">
                  <c:v>1.67178E6</c:v>
                </c:pt>
                <c:pt idx="18">
                  <c:v>1.7124E6</c:v>
                </c:pt>
                <c:pt idx="19">
                  <c:v>1.71915E6</c:v>
                </c:pt>
                <c:pt idx="20">
                  <c:v>1.73705E6</c:v>
                </c:pt>
                <c:pt idx="21">
                  <c:v>1.73063E6</c:v>
                </c:pt>
                <c:pt idx="22">
                  <c:v>1.76339E6</c:v>
                </c:pt>
                <c:pt idx="23">
                  <c:v>1.71972E6</c:v>
                </c:pt>
                <c:pt idx="24">
                  <c:v>1.76567E6</c:v>
                </c:pt>
                <c:pt idx="25">
                  <c:v>1.79283E6</c:v>
                </c:pt>
                <c:pt idx="26">
                  <c:v>1.79322E6</c:v>
                </c:pt>
                <c:pt idx="27">
                  <c:v>1.76195E6</c:v>
                </c:pt>
                <c:pt idx="28">
                  <c:v>1.8037E6</c:v>
                </c:pt>
                <c:pt idx="29">
                  <c:v>1.80083E6</c:v>
                </c:pt>
                <c:pt idx="30">
                  <c:v>1.84403E6</c:v>
                </c:pt>
                <c:pt idx="31">
                  <c:v>1.8167E6</c:v>
                </c:pt>
                <c:pt idx="32">
                  <c:v>1.85021E6</c:v>
                </c:pt>
                <c:pt idx="33">
                  <c:v>1.82355E6</c:v>
                </c:pt>
                <c:pt idx="34">
                  <c:v>1.85134E6</c:v>
                </c:pt>
                <c:pt idx="35">
                  <c:v>1.79007E6</c:v>
                </c:pt>
                <c:pt idx="36">
                  <c:v>1.79878E6</c:v>
                </c:pt>
                <c:pt idx="37">
                  <c:v>1.77081E6</c:v>
                </c:pt>
                <c:pt idx="38">
                  <c:v>1.79857E6</c:v>
                </c:pt>
                <c:pt idx="39">
                  <c:v>1.76636E6</c:v>
                </c:pt>
                <c:pt idx="40">
                  <c:v>1.79402E6</c:v>
                </c:pt>
                <c:pt idx="41">
                  <c:v>1.77711E6</c:v>
                </c:pt>
                <c:pt idx="42">
                  <c:v>1.81047E6</c:v>
                </c:pt>
                <c:pt idx="43">
                  <c:v>1.77796E6</c:v>
                </c:pt>
                <c:pt idx="44">
                  <c:v>1.80354E6</c:v>
                </c:pt>
                <c:pt idx="45">
                  <c:v>1.79708E6</c:v>
                </c:pt>
                <c:pt idx="46">
                  <c:v>1.83007E6</c:v>
                </c:pt>
                <c:pt idx="47">
                  <c:v>1.79341E6</c:v>
                </c:pt>
                <c:pt idx="48">
                  <c:v>1.83066E6</c:v>
                </c:pt>
                <c:pt idx="49">
                  <c:v>1.81157E6</c:v>
                </c:pt>
                <c:pt idx="50">
                  <c:v>1.84538E6</c:v>
                </c:pt>
                <c:pt idx="51">
                  <c:v>1.81747E6</c:v>
                </c:pt>
                <c:pt idx="52">
                  <c:v>1.85687E6</c:v>
                </c:pt>
                <c:pt idx="53">
                  <c:v>1.84584E6</c:v>
                </c:pt>
                <c:pt idx="54">
                  <c:v>1.88871E6</c:v>
                </c:pt>
                <c:pt idx="55">
                  <c:v>1.86431E6</c:v>
                </c:pt>
                <c:pt idx="56">
                  <c:v>1.90425E6</c:v>
                </c:pt>
                <c:pt idx="57">
                  <c:v>1.89755E6</c:v>
                </c:pt>
                <c:pt idx="58">
                  <c:v>1.94172E6</c:v>
                </c:pt>
                <c:pt idx="59">
                  <c:v>1.91772E6</c:v>
                </c:pt>
                <c:pt idx="60">
                  <c:v>1.95605E6</c:v>
                </c:pt>
                <c:pt idx="61">
                  <c:v>1.94329E6</c:v>
                </c:pt>
                <c:pt idx="62">
                  <c:v>1.99261E6</c:v>
                </c:pt>
                <c:pt idx="63">
                  <c:v>1.96443E6</c:v>
                </c:pt>
                <c:pt idx="64">
                  <c:v>2.00931E6</c:v>
                </c:pt>
                <c:pt idx="65">
                  <c:v>2.00226E6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743722208"/>
        <c:axId val="-743719456"/>
      </c:barChart>
      <c:catAx>
        <c:axId val="-7437222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3719456"/>
        <c:crosses val="autoZero"/>
        <c:auto val="0"/>
        <c:lblAlgn val="ctr"/>
        <c:lblOffset val="100"/>
        <c:tickLblSkip val="4"/>
        <c:noMultiLvlLbl val="0"/>
      </c:catAx>
      <c:valAx>
        <c:axId val="-74371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372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of total employment by sector</a:t>
            </a:r>
          </a:p>
          <a:p>
            <a:pPr algn="l"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1891, 1936, 1966, 2013</a:t>
            </a:r>
          </a:p>
          <a:p>
            <a:pPr algn="l"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Source: Stats NZ, Census data</a:t>
            </a:r>
          </a:p>
        </c:rich>
      </c:tx>
      <c:layout>
        <c:manualLayout>
          <c:xMode val="edge"/>
          <c:yMode val="edge"/>
          <c:x val="0.0579031629084897"/>
          <c:y val="0.031187610504390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72986382115963"/>
          <c:y val="0.239797125738938"/>
          <c:w val="0.924945263681821"/>
          <c:h val="0.659275338737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'sector data'!$B$13</c:f>
              <c:strCache>
                <c:ptCount val="1"/>
                <c:pt idx="0">
                  <c:v>1891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'sector data'!$A$14:$A$16</c:f>
              <c:strCache>
                <c:ptCount val="3"/>
                <c:pt idx="0">
                  <c:v>Primary</c:v>
                </c:pt>
                <c:pt idx="1">
                  <c:v>Goods producing</c:v>
                </c:pt>
                <c:pt idx="2">
                  <c:v>Services</c:v>
                </c:pt>
              </c:strCache>
            </c:strRef>
          </c:cat>
          <c:val>
            <c:numRef>
              <c:f>'sector data'!$B$14:$B$16</c:f>
              <c:numCache>
                <c:formatCode>0%</c:formatCode>
                <c:ptCount val="3"/>
                <c:pt idx="0">
                  <c:v>0.366503082069656</c:v>
                </c:pt>
                <c:pt idx="1">
                  <c:v>0.290716432610504</c:v>
                </c:pt>
                <c:pt idx="2">
                  <c:v>0.342780485319839</c:v>
                </c:pt>
              </c:numCache>
            </c:numRef>
          </c:val>
        </c:ser>
        <c:ser>
          <c:idx val="1"/>
          <c:order val="1"/>
          <c:tx>
            <c:strRef>
              <c:f>'sector data'!$C$13</c:f>
              <c:strCache>
                <c:ptCount val="1"/>
                <c:pt idx="0">
                  <c:v>1936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'sector data'!$A$14:$A$16</c:f>
              <c:strCache>
                <c:ptCount val="3"/>
                <c:pt idx="0">
                  <c:v>Primary</c:v>
                </c:pt>
                <c:pt idx="1">
                  <c:v>Goods producing</c:v>
                </c:pt>
                <c:pt idx="2">
                  <c:v>Services</c:v>
                </c:pt>
              </c:strCache>
            </c:strRef>
          </c:cat>
          <c:val>
            <c:numRef>
              <c:f>'sector data'!$C$14:$C$16</c:f>
              <c:numCache>
                <c:formatCode>0%</c:formatCode>
                <c:ptCount val="3"/>
                <c:pt idx="0">
                  <c:v>0.271</c:v>
                </c:pt>
                <c:pt idx="1">
                  <c:v>0.242</c:v>
                </c:pt>
                <c:pt idx="2">
                  <c:v>0.487</c:v>
                </c:pt>
              </c:numCache>
            </c:numRef>
          </c:val>
        </c:ser>
        <c:ser>
          <c:idx val="2"/>
          <c:order val="2"/>
          <c:tx>
            <c:strRef>
              <c:f>'sector data'!$D$13</c:f>
              <c:strCache>
                <c:ptCount val="1"/>
                <c:pt idx="0">
                  <c:v>1966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'sector data'!$A$14:$A$16</c:f>
              <c:strCache>
                <c:ptCount val="3"/>
                <c:pt idx="0">
                  <c:v>Primary</c:v>
                </c:pt>
                <c:pt idx="1">
                  <c:v>Goods producing</c:v>
                </c:pt>
                <c:pt idx="2">
                  <c:v>Services</c:v>
                </c:pt>
              </c:strCache>
            </c:strRef>
          </c:cat>
          <c:val>
            <c:numRef>
              <c:f>'sector data'!$D$14:$D$16</c:f>
              <c:numCache>
                <c:formatCode>0%</c:formatCode>
                <c:ptCount val="3"/>
                <c:pt idx="0">
                  <c:v>0.131089108910891</c:v>
                </c:pt>
                <c:pt idx="1">
                  <c:v>0.37980198019802</c:v>
                </c:pt>
                <c:pt idx="2">
                  <c:v>0.489108910891089</c:v>
                </c:pt>
              </c:numCache>
            </c:numRef>
          </c:val>
        </c:ser>
        <c:ser>
          <c:idx val="3"/>
          <c:order val="3"/>
          <c:tx>
            <c:strRef>
              <c:f>'sector data'!$E$13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'sector data'!$A$14:$A$16</c:f>
              <c:strCache>
                <c:ptCount val="3"/>
                <c:pt idx="0">
                  <c:v>Primary</c:v>
                </c:pt>
                <c:pt idx="1">
                  <c:v>Goods producing</c:v>
                </c:pt>
                <c:pt idx="2">
                  <c:v>Services</c:v>
                </c:pt>
              </c:strCache>
            </c:strRef>
          </c:cat>
          <c:val>
            <c:numRef>
              <c:f>'sector data'!$E$14:$E$16</c:f>
              <c:numCache>
                <c:formatCode>0%</c:formatCode>
                <c:ptCount val="3"/>
                <c:pt idx="0">
                  <c:v>0.0704176971695521</c:v>
                </c:pt>
                <c:pt idx="1">
                  <c:v>0.184691098953259</c:v>
                </c:pt>
                <c:pt idx="2">
                  <c:v>0.744884958405156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43676640"/>
        <c:axId val="-743673888"/>
      </c:barChart>
      <c:catAx>
        <c:axId val="-74367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3673888"/>
        <c:crosses val="autoZero"/>
        <c:auto val="1"/>
        <c:lblAlgn val="ctr"/>
        <c:lblOffset val="100"/>
        <c:noMultiLvlLbl val="0"/>
      </c:catAx>
      <c:valAx>
        <c:axId val="-74367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367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4810513072726"/>
          <c:y val="0.130752540466431"/>
          <c:w val="0.327916307368275"/>
          <c:h val="0.05728818224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employment</a:t>
            </a:r>
          </a:p>
          <a:p>
            <a:pPr algn="l">
              <a:defRPr/>
            </a:pPr>
            <a:r>
              <a:rPr lang="en-US" sz="1800"/>
              <a:t>1987 to</a:t>
            </a:r>
            <a:r>
              <a:rPr lang="en-US" sz="1800" baseline="0"/>
              <a:t> 2017, years to March</a:t>
            </a:r>
            <a:endParaRPr lang="en-US" sz="1800"/>
          </a:p>
          <a:p>
            <a:pPr algn="l">
              <a:defRPr/>
            </a:pPr>
            <a:r>
              <a:rPr lang="en-US" sz="1400"/>
              <a:t>Source: Stats NZ, HLFS data</a:t>
            </a:r>
          </a:p>
        </c:rich>
      </c:tx>
      <c:layout>
        <c:manualLayout>
          <c:xMode val="edge"/>
          <c:yMode val="edge"/>
          <c:x val="0.0829465930018416"/>
          <c:y val="0.0253565768621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81025753978"/>
          <c:y val="0.218839040918433"/>
          <c:w val="0.850362876139439"/>
          <c:h val="0.6141106659489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hlfs!$B$4</c:f>
              <c:strCache>
                <c:ptCount val="1"/>
                <c:pt idx="0">
                  <c:v>Persons Employed in Labour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hlfs!$A$5:$A$35</c:f>
              <c:strCach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strCache>
            </c:strRef>
          </c:cat>
          <c:val>
            <c:numRef>
              <c:f>hlfs!$B$5:$B$35</c:f>
              <c:numCache>
                <c:formatCode>#,##0.00</c:formatCode>
                <c:ptCount val="31"/>
                <c:pt idx="0">
                  <c:v>1619.2</c:v>
                </c:pt>
                <c:pt idx="1">
                  <c:v>1616.1</c:v>
                </c:pt>
                <c:pt idx="2">
                  <c:v>1555.7</c:v>
                </c:pt>
                <c:pt idx="3">
                  <c:v>1523.3</c:v>
                </c:pt>
                <c:pt idx="4">
                  <c:v>1531.0</c:v>
                </c:pt>
                <c:pt idx="5">
                  <c:v>1506.5</c:v>
                </c:pt>
                <c:pt idx="6">
                  <c:v>1518.1</c:v>
                </c:pt>
                <c:pt idx="7">
                  <c:v>1558.8</c:v>
                </c:pt>
                <c:pt idx="8">
                  <c:v>1631.3</c:v>
                </c:pt>
                <c:pt idx="9">
                  <c:v>1701.4</c:v>
                </c:pt>
                <c:pt idx="10">
                  <c:v>1745.9</c:v>
                </c:pt>
                <c:pt idx="11">
                  <c:v>1750.3</c:v>
                </c:pt>
                <c:pt idx="12">
                  <c:v>1740.4</c:v>
                </c:pt>
                <c:pt idx="13">
                  <c:v>1773.8</c:v>
                </c:pt>
                <c:pt idx="14">
                  <c:v>1809.2</c:v>
                </c:pt>
                <c:pt idx="15">
                  <c:v>1861.8</c:v>
                </c:pt>
                <c:pt idx="16">
                  <c:v>1912.8</c:v>
                </c:pt>
                <c:pt idx="17">
                  <c:v>1969.2</c:v>
                </c:pt>
                <c:pt idx="18">
                  <c:v>2040.3</c:v>
                </c:pt>
                <c:pt idx="19">
                  <c:v>2096.8</c:v>
                </c:pt>
                <c:pt idx="20">
                  <c:v>2141.2</c:v>
                </c:pt>
                <c:pt idx="21">
                  <c:v>2165.6</c:v>
                </c:pt>
                <c:pt idx="22">
                  <c:v>2178.4</c:v>
                </c:pt>
                <c:pt idx="23">
                  <c:v>2145.2</c:v>
                </c:pt>
                <c:pt idx="24">
                  <c:v>2165.6</c:v>
                </c:pt>
                <c:pt idx="25">
                  <c:v>2191.7</c:v>
                </c:pt>
                <c:pt idx="26">
                  <c:v>2184.6</c:v>
                </c:pt>
                <c:pt idx="27">
                  <c:v>2247.6</c:v>
                </c:pt>
                <c:pt idx="28">
                  <c:v>2323.8</c:v>
                </c:pt>
                <c:pt idx="29">
                  <c:v>2369.0</c:v>
                </c:pt>
                <c:pt idx="30">
                  <c:v>2500.0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743644480"/>
        <c:axId val="-743641728"/>
      </c:barChart>
      <c:catAx>
        <c:axId val="-7436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3641728"/>
        <c:crosses val="autoZero"/>
        <c:auto val="0"/>
        <c:lblAlgn val="ctr"/>
        <c:lblOffset val="100"/>
        <c:noMultiLvlLbl val="0"/>
      </c:catAx>
      <c:valAx>
        <c:axId val="-74364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Total employment</a:t>
                </a:r>
                <a:r>
                  <a:rPr lang="en-US" sz="1400" baseline="0"/>
                  <a:t> (thousands)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0105409490467739"/>
              <c:y val="0.306395153302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364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 rate</a:t>
            </a:r>
          </a:p>
          <a:p>
            <a:pPr algn="l">
              <a:defRPr/>
            </a:pPr>
            <a:r>
              <a:rPr lang="en-US" sz="1800"/>
              <a:t>1987 to</a:t>
            </a:r>
            <a:r>
              <a:rPr lang="en-US" sz="1800" baseline="0"/>
              <a:t> 2017, years to March</a:t>
            </a:r>
            <a:endParaRPr lang="en-US" sz="1800"/>
          </a:p>
          <a:p>
            <a:pPr algn="l">
              <a:defRPr/>
            </a:pPr>
            <a:r>
              <a:rPr lang="en-US" sz="1400"/>
              <a:t>Source: Stats NZ, HLFS data</a:t>
            </a:r>
          </a:p>
        </c:rich>
      </c:tx>
      <c:layout>
        <c:manualLayout>
          <c:xMode val="edge"/>
          <c:yMode val="edge"/>
          <c:x val="0.0788490133696643"/>
          <c:y val="0.0253566422441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827102925357493"/>
          <c:y val="0.218839040918433"/>
          <c:w val="0.899533609357668"/>
          <c:h val="0.6141106659489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hlfs!$C$4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hlfs!$A$5:$A$35</c:f>
              <c:strCach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strCache>
            </c:strRef>
          </c:cat>
          <c:val>
            <c:numRef>
              <c:f>hlfs!$C$5:$C$35</c:f>
              <c:numCache>
                <c:formatCode>0.0%</c:formatCode>
                <c:ptCount val="31"/>
                <c:pt idx="0">
                  <c:v>0.042</c:v>
                </c:pt>
                <c:pt idx="1">
                  <c:v>0.045</c:v>
                </c:pt>
                <c:pt idx="2">
                  <c:v>0.063</c:v>
                </c:pt>
                <c:pt idx="3">
                  <c:v>0.073</c:v>
                </c:pt>
                <c:pt idx="4">
                  <c:v>0.087</c:v>
                </c:pt>
                <c:pt idx="5">
                  <c:v>0.109</c:v>
                </c:pt>
                <c:pt idx="6">
                  <c:v>0.104</c:v>
                </c:pt>
                <c:pt idx="7">
                  <c:v>0.096</c:v>
                </c:pt>
                <c:pt idx="8">
                  <c:v>0.077</c:v>
                </c:pt>
                <c:pt idx="9">
                  <c:v>0.064</c:v>
                </c:pt>
                <c:pt idx="10">
                  <c:v>0.064</c:v>
                </c:pt>
                <c:pt idx="11">
                  <c:v>0.07</c:v>
                </c:pt>
                <c:pt idx="12">
                  <c:v>0.077</c:v>
                </c:pt>
                <c:pt idx="13">
                  <c:v>0.068</c:v>
                </c:pt>
                <c:pt idx="14">
                  <c:v>0.059</c:v>
                </c:pt>
                <c:pt idx="15">
                  <c:v>0.054</c:v>
                </c:pt>
                <c:pt idx="16">
                  <c:v>0.052</c:v>
                </c:pt>
                <c:pt idx="17">
                  <c:v>0.046</c:v>
                </c:pt>
                <c:pt idx="18">
                  <c:v>0.039</c:v>
                </c:pt>
                <c:pt idx="19">
                  <c:v>0.039</c:v>
                </c:pt>
                <c:pt idx="20">
                  <c:v>0.038</c:v>
                </c:pt>
                <c:pt idx="21">
                  <c:v>0.036</c:v>
                </c:pt>
                <c:pt idx="22">
                  <c:v>0.043</c:v>
                </c:pt>
                <c:pt idx="23">
                  <c:v>0.061</c:v>
                </c:pt>
                <c:pt idx="24">
                  <c:v>0.062</c:v>
                </c:pt>
                <c:pt idx="25">
                  <c:v>0.06</c:v>
                </c:pt>
                <c:pt idx="26">
                  <c:v>0.063</c:v>
                </c:pt>
                <c:pt idx="27">
                  <c:v>0.057</c:v>
                </c:pt>
                <c:pt idx="28">
                  <c:v>0.054</c:v>
                </c:pt>
                <c:pt idx="29">
                  <c:v>0.053</c:v>
                </c:pt>
                <c:pt idx="30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743612848"/>
        <c:axId val="-743610368"/>
      </c:barChart>
      <c:catAx>
        <c:axId val="-7436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3610368"/>
        <c:crosses val="autoZero"/>
        <c:auto val="0"/>
        <c:lblAlgn val="ctr"/>
        <c:lblOffset val="100"/>
        <c:noMultiLvlLbl val="0"/>
      </c:catAx>
      <c:valAx>
        <c:axId val="-74361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361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59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59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59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59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59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zdotstat.stats.govt.nz/wbo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G14" sqref="G14"/>
    </sheetView>
  </sheetViews>
  <sheetFormatPr baseColWidth="10" defaultRowHeight="14" x14ac:dyDescent="0.2"/>
  <cols>
    <col min="1" max="1" width="24" style="1" customWidth="1"/>
    <col min="2" max="2" width="13.33203125" style="1" bestFit="1" customWidth="1"/>
    <col min="3" max="16384" width="10.83203125" style="1"/>
  </cols>
  <sheetData>
    <row r="1" spans="1:18" x14ac:dyDescent="0.2">
      <c r="A1" s="5" t="s">
        <v>0</v>
      </c>
    </row>
    <row r="2" spans="1:18" x14ac:dyDescent="0.2">
      <c r="A2" s="5" t="s">
        <v>1</v>
      </c>
      <c r="B2" s="2" t="s">
        <v>2</v>
      </c>
      <c r="C2" s="2"/>
      <c r="D2" s="2"/>
      <c r="E2" s="2"/>
    </row>
    <row r="3" spans="1:18" x14ac:dyDescent="0.2">
      <c r="A3" s="5"/>
      <c r="B3" s="2"/>
      <c r="C3" s="2"/>
      <c r="D3" s="2"/>
      <c r="E3" s="2"/>
    </row>
    <row r="4" spans="1:18" x14ac:dyDescent="0.2">
      <c r="A4" s="5"/>
      <c r="B4" s="2" t="s">
        <v>9</v>
      </c>
      <c r="C4" s="2"/>
      <c r="D4" s="2"/>
      <c r="E4" s="2"/>
      <c r="K4" s="1" t="s">
        <v>8</v>
      </c>
    </row>
    <row r="5" spans="1:18" x14ac:dyDescent="0.2">
      <c r="A5" s="5"/>
      <c r="B5" s="2"/>
      <c r="C5" s="2"/>
      <c r="D5" s="2"/>
      <c r="E5" s="2"/>
    </row>
    <row r="6" spans="1:18" x14ac:dyDescent="0.2">
      <c r="A6" s="5" t="s">
        <v>3</v>
      </c>
      <c r="B6" s="6" t="s">
        <v>4</v>
      </c>
      <c r="C6" s="6" t="s">
        <v>7</v>
      </c>
      <c r="D6" s="6" t="s">
        <v>5</v>
      </c>
      <c r="E6" s="9" t="s">
        <v>10</v>
      </c>
      <c r="G6" s="1" t="str">
        <f>C6</f>
        <v>Job creation</v>
      </c>
      <c r="H6" s="1" t="str">
        <f>D6</f>
        <v>Job destruction</v>
      </c>
      <c r="I6" s="1" t="str">
        <f>E6</f>
        <v>Change in filled jobs</v>
      </c>
      <c r="K6" s="1" t="s">
        <v>4</v>
      </c>
      <c r="L6" s="6" t="s">
        <v>11</v>
      </c>
      <c r="M6" s="6" t="s">
        <v>12</v>
      </c>
      <c r="N6" s="9" t="str">
        <f>I6</f>
        <v>Change in filled jobs</v>
      </c>
      <c r="P6" s="6" t="str">
        <f>L6</f>
        <v>Jobs created</v>
      </c>
      <c r="Q6" s="6" t="str">
        <f>M6</f>
        <v>Jobs destroyed</v>
      </c>
      <c r="R6" s="6" t="str">
        <f>N6</f>
        <v>Change in filled jobs</v>
      </c>
    </row>
    <row r="7" spans="1:18" x14ac:dyDescent="0.2">
      <c r="A7" s="10">
        <v>36312</v>
      </c>
      <c r="B7" s="3">
        <v>1421460</v>
      </c>
      <c r="C7" s="3">
        <v>1421210</v>
      </c>
      <c r="D7" s="3">
        <v>0</v>
      </c>
      <c r="G7" s="7">
        <f t="shared" ref="G7:G38" si="0">C7/$B7</f>
        <v>0.99982412449171976</v>
      </c>
      <c r="H7" s="7">
        <f t="shared" ref="H7:H38" si="1">D7/$B7</f>
        <v>0</v>
      </c>
      <c r="I7" s="7">
        <f t="shared" ref="I7:I38" si="2">E7/$B7</f>
        <v>0</v>
      </c>
      <c r="J7" s="7"/>
      <c r="K7" s="7"/>
    </row>
    <row r="8" spans="1:18" x14ac:dyDescent="0.2">
      <c r="A8" s="10">
        <v>36404</v>
      </c>
      <c r="B8" s="3">
        <v>1419880</v>
      </c>
      <c r="C8" s="3">
        <v>102760</v>
      </c>
      <c r="D8" s="3">
        <v>104330</v>
      </c>
      <c r="E8" s="1">
        <f t="shared" ref="E8:E39" si="3">C8-D8</f>
        <v>-1570</v>
      </c>
      <c r="G8" s="7">
        <f t="shared" si="0"/>
        <v>7.2372313153224219E-2</v>
      </c>
      <c r="H8" s="7">
        <f t="shared" si="1"/>
        <v>7.3478040397780095E-2</v>
      </c>
      <c r="I8" s="7">
        <f t="shared" si="2"/>
        <v>-1.1057272445558779E-3</v>
      </c>
      <c r="J8" s="7"/>
      <c r="K8" s="7"/>
    </row>
    <row r="9" spans="1:18" x14ac:dyDescent="0.2">
      <c r="A9" s="10">
        <v>36495</v>
      </c>
      <c r="B9" s="3">
        <v>1465690</v>
      </c>
      <c r="C9" s="3">
        <v>124560</v>
      </c>
      <c r="D9" s="3">
        <v>78740</v>
      </c>
      <c r="E9" s="1">
        <f t="shared" si="3"/>
        <v>45820</v>
      </c>
      <c r="G9" s="7">
        <f t="shared" si="0"/>
        <v>8.4983864255060756E-2</v>
      </c>
      <c r="H9" s="7">
        <f t="shared" si="1"/>
        <v>5.3722137696238632E-2</v>
      </c>
      <c r="I9" s="7">
        <f t="shared" si="2"/>
        <v>3.1261726558822124E-2</v>
      </c>
      <c r="J9" s="7"/>
      <c r="K9" s="7"/>
    </row>
    <row r="10" spans="1:18" x14ac:dyDescent="0.2">
      <c r="A10" s="10">
        <v>36586</v>
      </c>
      <c r="B10" s="3">
        <v>1431030</v>
      </c>
      <c r="C10" s="3">
        <v>131990</v>
      </c>
      <c r="D10" s="3">
        <v>166570</v>
      </c>
      <c r="E10" s="1">
        <f t="shared" si="3"/>
        <v>-34580</v>
      </c>
      <c r="G10" s="7">
        <f t="shared" si="0"/>
        <v>9.2234264830227175E-2</v>
      </c>
      <c r="H10" s="7">
        <f t="shared" si="1"/>
        <v>0.11639867787537647</v>
      </c>
      <c r="I10" s="7">
        <f t="shared" si="2"/>
        <v>-2.4164413045149297E-2</v>
      </c>
      <c r="J10" s="7"/>
      <c r="K10" s="7"/>
    </row>
    <row r="11" spans="1:18" x14ac:dyDescent="0.2">
      <c r="A11" s="10">
        <v>36678</v>
      </c>
      <c r="B11" s="3">
        <v>1465140</v>
      </c>
      <c r="C11" s="3">
        <v>139470</v>
      </c>
      <c r="D11" s="3">
        <v>105350</v>
      </c>
      <c r="E11" s="1">
        <f t="shared" si="3"/>
        <v>34120</v>
      </c>
      <c r="G11" s="7">
        <f t="shared" si="0"/>
        <v>9.5192268315655845E-2</v>
      </c>
      <c r="H11" s="7">
        <f t="shared" si="1"/>
        <v>7.190439138921878E-2</v>
      </c>
      <c r="I11" s="7">
        <f t="shared" si="2"/>
        <v>2.3287876926437065E-2</v>
      </c>
      <c r="J11" s="7"/>
      <c r="K11" s="8">
        <f t="shared" ref="K11:K42" si="4">B11</f>
        <v>1465140</v>
      </c>
      <c r="L11" s="8">
        <f>SUM(C8:C11)</f>
        <v>498780</v>
      </c>
      <c r="M11" s="8">
        <f>SUM(D8:D11)</f>
        <v>454990</v>
      </c>
      <c r="N11" s="1">
        <f t="shared" ref="N11:N42" si="5">L11-M11</f>
        <v>43790</v>
      </c>
      <c r="P11" s="7">
        <f t="shared" ref="P11:P42" si="6">SUM(C11:C14)/SUM($B11:$B14)</f>
        <v>8.3915382247550629E-2</v>
      </c>
      <c r="Q11" s="7">
        <f t="shared" ref="Q11:Q42" si="7">SUM(D11:D14)/SUM($B11:$B14)</f>
        <v>7.7878059689562573E-2</v>
      </c>
      <c r="R11" s="7">
        <f t="shared" ref="R11:R42" si="8">SUM(E11:E14)/SUM($B11:$B14)</f>
        <v>6.037322557988058E-3</v>
      </c>
    </row>
    <row r="12" spans="1:18" x14ac:dyDescent="0.2">
      <c r="A12" s="10">
        <v>36770</v>
      </c>
      <c r="B12" s="3">
        <v>1456340</v>
      </c>
      <c r="C12" s="3">
        <v>99740</v>
      </c>
      <c r="D12" s="3">
        <v>108540</v>
      </c>
      <c r="E12" s="1">
        <f t="shared" si="3"/>
        <v>-8800</v>
      </c>
      <c r="G12" s="7">
        <f t="shared" si="0"/>
        <v>6.8486754466676736E-2</v>
      </c>
      <c r="H12" s="7">
        <f t="shared" si="1"/>
        <v>7.4529299476770533E-2</v>
      </c>
      <c r="I12" s="7">
        <f t="shared" si="2"/>
        <v>-6.0425450100937972E-3</v>
      </c>
      <c r="J12" s="7"/>
      <c r="K12" s="8">
        <f t="shared" si="4"/>
        <v>1456340</v>
      </c>
      <c r="L12" s="8">
        <f t="shared" ref="L12:M12" si="9">SUM(C9:C12)</f>
        <v>495760</v>
      </c>
      <c r="M12" s="8">
        <f t="shared" si="9"/>
        <v>459200</v>
      </c>
      <c r="N12" s="1">
        <f t="shared" si="5"/>
        <v>36560</v>
      </c>
      <c r="P12" s="7">
        <f t="shared" si="6"/>
        <v>8.3731232829496266E-2</v>
      </c>
      <c r="Q12" s="7">
        <f t="shared" si="7"/>
        <v>7.7204329416853373E-2</v>
      </c>
      <c r="R12" s="7">
        <f t="shared" si="8"/>
        <v>6.5269034126428978E-3</v>
      </c>
    </row>
    <row r="13" spans="1:18" x14ac:dyDescent="0.2">
      <c r="A13" s="10">
        <v>36861</v>
      </c>
      <c r="B13" s="3">
        <v>1492230</v>
      </c>
      <c r="C13" s="3">
        <v>123000</v>
      </c>
      <c r="D13" s="3">
        <v>86970</v>
      </c>
      <c r="E13" s="1">
        <f t="shared" si="3"/>
        <v>36030</v>
      </c>
      <c r="G13" s="7">
        <f t="shared" si="0"/>
        <v>8.2426971713475808E-2</v>
      </c>
      <c r="H13" s="7">
        <f t="shared" si="1"/>
        <v>5.828190024326009E-2</v>
      </c>
      <c r="I13" s="7">
        <f t="shared" si="2"/>
        <v>2.4145071470215718E-2</v>
      </c>
      <c r="J13" s="7"/>
      <c r="K13" s="8">
        <f t="shared" si="4"/>
        <v>1492230</v>
      </c>
      <c r="L13" s="8">
        <f t="shared" ref="L13:M13" si="10">SUM(C10:C13)</f>
        <v>494200</v>
      </c>
      <c r="M13" s="8">
        <f t="shared" si="10"/>
        <v>467430</v>
      </c>
      <c r="N13" s="1">
        <f t="shared" si="5"/>
        <v>26770</v>
      </c>
      <c r="P13" s="7">
        <f t="shared" si="6"/>
        <v>8.3983713387823275E-2</v>
      </c>
      <c r="Q13" s="7">
        <f t="shared" si="7"/>
        <v>7.6479328143708558E-2</v>
      </c>
      <c r="R13" s="7">
        <f t="shared" si="8"/>
        <v>7.5043852441147177E-3</v>
      </c>
    </row>
    <row r="14" spans="1:18" x14ac:dyDescent="0.2">
      <c r="A14" s="10">
        <v>36951</v>
      </c>
      <c r="B14" s="3">
        <v>1466380</v>
      </c>
      <c r="C14" s="3">
        <v>131220</v>
      </c>
      <c r="D14" s="3">
        <v>157070</v>
      </c>
      <c r="E14" s="1">
        <f t="shared" si="3"/>
        <v>-25850</v>
      </c>
      <c r="G14" s="7">
        <f t="shared" si="0"/>
        <v>8.9485672199566282E-2</v>
      </c>
      <c r="H14" s="7">
        <f t="shared" si="1"/>
        <v>0.10711411775938025</v>
      </c>
      <c r="I14" s="7">
        <f t="shared" si="2"/>
        <v>-1.7628445559813962E-2</v>
      </c>
      <c r="J14" s="7"/>
      <c r="K14" s="8">
        <f t="shared" si="4"/>
        <v>1466380</v>
      </c>
      <c r="L14" s="8">
        <f t="shared" ref="L14:M14" si="11">SUM(C11:C14)</f>
        <v>493430</v>
      </c>
      <c r="M14" s="8">
        <f t="shared" si="11"/>
        <v>457930</v>
      </c>
      <c r="N14" s="1">
        <f t="shared" si="5"/>
        <v>35500</v>
      </c>
      <c r="P14" s="7">
        <f t="shared" si="6"/>
        <v>8.2866923961542244E-2</v>
      </c>
      <c r="Q14" s="7">
        <f t="shared" si="7"/>
        <v>7.5294532733533384E-2</v>
      </c>
      <c r="R14" s="7">
        <f t="shared" si="8"/>
        <v>7.5723912280088604E-3</v>
      </c>
    </row>
    <row r="15" spans="1:18" x14ac:dyDescent="0.2">
      <c r="A15" s="10">
        <v>37043</v>
      </c>
      <c r="B15" s="3">
        <v>1503630</v>
      </c>
      <c r="C15" s="3">
        <v>141610</v>
      </c>
      <c r="D15" s="3">
        <v>104360</v>
      </c>
      <c r="E15" s="1">
        <f t="shared" si="3"/>
        <v>37250</v>
      </c>
      <c r="G15" s="7">
        <f t="shared" si="0"/>
        <v>9.4178754081788732E-2</v>
      </c>
      <c r="H15" s="7">
        <f t="shared" si="1"/>
        <v>6.9405372332289189E-2</v>
      </c>
      <c r="I15" s="7">
        <f t="shared" si="2"/>
        <v>2.4773381749499543E-2</v>
      </c>
      <c r="J15" s="7"/>
      <c r="K15" s="8">
        <f t="shared" si="4"/>
        <v>1503630</v>
      </c>
      <c r="L15" s="8">
        <f t="shared" ref="L15:M15" si="12">SUM(C12:C15)</f>
        <v>495570</v>
      </c>
      <c r="M15" s="8">
        <f t="shared" si="12"/>
        <v>456940</v>
      </c>
      <c r="N15" s="1">
        <f t="shared" si="5"/>
        <v>38630</v>
      </c>
      <c r="P15" s="7">
        <f t="shared" si="6"/>
        <v>8.4897414665562609E-2</v>
      </c>
      <c r="Q15" s="7">
        <f t="shared" si="7"/>
        <v>7.208739140149574E-2</v>
      </c>
      <c r="R15" s="7">
        <f t="shared" si="8"/>
        <v>1.2810023264066875E-2</v>
      </c>
    </row>
    <row r="16" spans="1:18" x14ac:dyDescent="0.2">
      <c r="A16" s="10">
        <v>37135</v>
      </c>
      <c r="B16" s="3">
        <v>1500940</v>
      </c>
      <c r="C16" s="3">
        <v>104980</v>
      </c>
      <c r="D16" s="3">
        <v>107660</v>
      </c>
      <c r="E16" s="1">
        <f t="shared" si="3"/>
        <v>-2680</v>
      </c>
      <c r="G16" s="7">
        <f t="shared" si="0"/>
        <v>6.9942835822884325E-2</v>
      </c>
      <c r="H16" s="7">
        <f t="shared" si="1"/>
        <v>7.1728383546310975E-2</v>
      </c>
      <c r="I16" s="7">
        <f t="shared" si="2"/>
        <v>-1.7855477234266525E-3</v>
      </c>
      <c r="J16" s="7"/>
      <c r="K16" s="8">
        <f t="shared" si="4"/>
        <v>1500940</v>
      </c>
      <c r="L16" s="8">
        <f t="shared" ref="L16:M16" si="13">SUM(C13:C16)</f>
        <v>500810</v>
      </c>
      <c r="M16" s="8">
        <f t="shared" si="13"/>
        <v>456060</v>
      </c>
      <c r="N16" s="1">
        <f t="shared" si="5"/>
        <v>44750</v>
      </c>
      <c r="P16" s="7">
        <f t="shared" si="6"/>
        <v>8.2467594862081717E-2</v>
      </c>
      <c r="Q16" s="7">
        <f t="shared" si="7"/>
        <v>7.373828016214376E-2</v>
      </c>
      <c r="R16" s="7">
        <f t="shared" si="8"/>
        <v>8.7293146999379498E-3</v>
      </c>
    </row>
    <row r="17" spans="1:18" x14ac:dyDescent="0.2">
      <c r="A17" s="10">
        <v>37226</v>
      </c>
      <c r="B17" s="3">
        <v>1537720</v>
      </c>
      <c r="C17" s="3">
        <v>120110</v>
      </c>
      <c r="D17" s="3">
        <v>83330</v>
      </c>
      <c r="E17" s="1">
        <f t="shared" si="3"/>
        <v>36780</v>
      </c>
      <c r="G17" s="7">
        <f t="shared" si="0"/>
        <v>7.8109148609629836E-2</v>
      </c>
      <c r="H17" s="7">
        <f t="shared" si="1"/>
        <v>5.4190619878781571E-2</v>
      </c>
      <c r="I17" s="7">
        <f t="shared" si="2"/>
        <v>2.3918528730848269E-2</v>
      </c>
      <c r="J17" s="7"/>
      <c r="K17" s="8">
        <f t="shared" si="4"/>
        <v>1537720</v>
      </c>
      <c r="L17" s="8">
        <f t="shared" ref="L17:M17" si="14">SUM(C14:C17)</f>
        <v>497920</v>
      </c>
      <c r="M17" s="8">
        <f t="shared" si="14"/>
        <v>452420</v>
      </c>
      <c r="N17" s="1">
        <f t="shared" si="5"/>
        <v>45500</v>
      </c>
      <c r="P17" s="7">
        <f t="shared" si="6"/>
        <v>8.3706111518886267E-2</v>
      </c>
      <c r="Q17" s="7">
        <f t="shared" si="7"/>
        <v>7.4235152727478035E-2</v>
      </c>
      <c r="R17" s="7">
        <f t="shared" si="8"/>
        <v>9.4709587914082217E-3</v>
      </c>
    </row>
    <row r="18" spans="1:18" x14ac:dyDescent="0.2">
      <c r="A18" s="10">
        <v>37316</v>
      </c>
      <c r="B18" s="3">
        <v>1544350</v>
      </c>
      <c r="C18" s="3">
        <v>150040</v>
      </c>
      <c r="D18" s="3">
        <v>143420</v>
      </c>
      <c r="E18" s="1">
        <f t="shared" si="3"/>
        <v>6620</v>
      </c>
      <c r="G18" s="7">
        <f t="shared" si="0"/>
        <v>9.7154142519506589E-2</v>
      </c>
      <c r="H18" s="7">
        <f t="shared" si="1"/>
        <v>9.2867549454463044E-2</v>
      </c>
      <c r="I18" s="7">
        <f t="shared" si="2"/>
        <v>4.2865930650435461E-3</v>
      </c>
      <c r="J18" s="7"/>
      <c r="K18" s="8">
        <f t="shared" si="4"/>
        <v>1544350</v>
      </c>
      <c r="L18" s="8">
        <f t="shared" ref="L18:M18" si="15">SUM(C15:C18)</f>
        <v>516740</v>
      </c>
      <c r="M18" s="8">
        <f t="shared" si="15"/>
        <v>438770</v>
      </c>
      <c r="N18" s="1">
        <f t="shared" si="5"/>
        <v>77970</v>
      </c>
      <c r="P18" s="7">
        <f t="shared" si="6"/>
        <v>8.3833388214156701E-2</v>
      </c>
      <c r="Q18" s="7">
        <f t="shared" si="7"/>
        <v>7.4718908947918633E-2</v>
      </c>
      <c r="R18" s="7">
        <f t="shared" si="8"/>
        <v>9.1144792662380628E-3</v>
      </c>
    </row>
    <row r="19" spans="1:18" x14ac:dyDescent="0.2">
      <c r="A19" s="10">
        <v>37408</v>
      </c>
      <c r="B19" s="3">
        <v>1557220</v>
      </c>
      <c r="C19" s="3">
        <v>131240</v>
      </c>
      <c r="D19" s="3">
        <v>118360</v>
      </c>
      <c r="E19" s="1">
        <f t="shared" si="3"/>
        <v>12880</v>
      </c>
      <c r="G19" s="7">
        <f t="shared" si="0"/>
        <v>8.4278393547475627E-2</v>
      </c>
      <c r="H19" s="7">
        <f t="shared" si="1"/>
        <v>7.600724367783615E-2</v>
      </c>
      <c r="I19" s="7">
        <f t="shared" si="2"/>
        <v>8.2711498696394856E-3</v>
      </c>
      <c r="J19" s="7"/>
      <c r="K19" s="8">
        <f t="shared" si="4"/>
        <v>1557220</v>
      </c>
      <c r="L19" s="8">
        <f t="shared" ref="L19:M19" si="16">SUM(C16:C19)</f>
        <v>506370</v>
      </c>
      <c r="M19" s="8">
        <f t="shared" si="16"/>
        <v>452770</v>
      </c>
      <c r="N19" s="1">
        <f t="shared" si="5"/>
        <v>53600</v>
      </c>
      <c r="P19" s="7">
        <f t="shared" si="6"/>
        <v>7.5952229659463535E-2</v>
      </c>
      <c r="Q19" s="7">
        <f t="shared" si="7"/>
        <v>7.2252719689260267E-2</v>
      </c>
      <c r="R19" s="7">
        <f t="shared" si="8"/>
        <v>3.6995099702032581E-3</v>
      </c>
    </row>
    <row r="20" spans="1:18" x14ac:dyDescent="0.2">
      <c r="A20" s="10">
        <v>37500</v>
      </c>
      <c r="B20" s="3">
        <v>1559660</v>
      </c>
      <c r="C20" s="3">
        <v>117500</v>
      </c>
      <c r="D20" s="3">
        <v>115070</v>
      </c>
      <c r="E20" s="1">
        <f t="shared" si="3"/>
        <v>2430</v>
      </c>
      <c r="G20" s="7">
        <f t="shared" si="0"/>
        <v>7.5336932408345408E-2</v>
      </c>
      <c r="H20" s="7">
        <f t="shared" si="1"/>
        <v>7.3778900529602606E-2</v>
      </c>
      <c r="I20" s="7">
        <f t="shared" si="2"/>
        <v>1.558031878742803E-3</v>
      </c>
      <c r="J20" s="7"/>
      <c r="K20" s="8">
        <f t="shared" si="4"/>
        <v>1559660</v>
      </c>
      <c r="L20" s="8">
        <f t="shared" ref="L20:M20" si="17">SUM(C17:C20)</f>
        <v>518890</v>
      </c>
      <c r="M20" s="8">
        <f t="shared" si="17"/>
        <v>460180</v>
      </c>
      <c r="N20" s="1">
        <f t="shared" si="5"/>
        <v>58710</v>
      </c>
      <c r="P20" s="7">
        <f t="shared" si="6"/>
        <v>8.1524561057407768E-2</v>
      </c>
      <c r="Q20" s="7">
        <f t="shared" si="7"/>
        <v>7.252239100414283E-2</v>
      </c>
      <c r="R20" s="7">
        <f t="shared" si="8"/>
        <v>9.0021700532649431E-3</v>
      </c>
    </row>
    <row r="21" spans="1:18" x14ac:dyDescent="0.2">
      <c r="A21" s="10">
        <v>37591</v>
      </c>
      <c r="B21" s="3">
        <v>1594750</v>
      </c>
      <c r="C21" s="3">
        <v>125680</v>
      </c>
      <c r="D21" s="3">
        <v>90590</v>
      </c>
      <c r="E21" s="1">
        <f t="shared" si="3"/>
        <v>35090</v>
      </c>
      <c r="G21" s="7">
        <f t="shared" si="0"/>
        <v>7.8808590688195637E-2</v>
      </c>
      <c r="H21" s="7">
        <f t="shared" si="1"/>
        <v>5.6805141871766732E-2</v>
      </c>
      <c r="I21" s="7">
        <f t="shared" si="2"/>
        <v>2.2003448816428909E-2</v>
      </c>
      <c r="J21" s="7"/>
      <c r="K21" s="8">
        <f t="shared" si="4"/>
        <v>1594750</v>
      </c>
      <c r="L21" s="8">
        <f t="shared" ref="L21:M21" si="18">SUM(C18:C21)</f>
        <v>524460</v>
      </c>
      <c r="M21" s="8">
        <f t="shared" si="18"/>
        <v>467440</v>
      </c>
      <c r="N21" s="1">
        <f t="shared" si="5"/>
        <v>57020</v>
      </c>
      <c r="P21" s="7">
        <f t="shared" si="6"/>
        <v>8.1823696451879008E-2</v>
      </c>
      <c r="Q21" s="7">
        <f t="shared" si="7"/>
        <v>6.9902022396217497E-2</v>
      </c>
      <c r="R21" s="7">
        <f t="shared" si="8"/>
        <v>1.1921674055661509E-2</v>
      </c>
    </row>
    <row r="22" spans="1:18" x14ac:dyDescent="0.2">
      <c r="A22" s="10">
        <v>37681</v>
      </c>
      <c r="B22" s="3">
        <v>1567580</v>
      </c>
      <c r="C22" s="3">
        <v>102500</v>
      </c>
      <c r="D22" s="3">
        <v>129670</v>
      </c>
      <c r="E22" s="1">
        <f t="shared" si="3"/>
        <v>-27170</v>
      </c>
      <c r="G22" s="7">
        <f t="shared" si="0"/>
        <v>6.5387412444659926E-2</v>
      </c>
      <c r="H22" s="7">
        <f t="shared" si="1"/>
        <v>8.2719861187307828E-2</v>
      </c>
      <c r="I22" s="7">
        <f t="shared" si="2"/>
        <v>-1.7332448742647902E-2</v>
      </c>
      <c r="J22" s="7"/>
      <c r="K22" s="8">
        <f t="shared" si="4"/>
        <v>1567580</v>
      </c>
      <c r="L22" s="8">
        <f t="shared" ref="L22:M22" si="19">SUM(C19:C22)</f>
        <v>476920</v>
      </c>
      <c r="M22" s="8">
        <f t="shared" si="19"/>
        <v>453690</v>
      </c>
      <c r="N22" s="1">
        <f t="shared" si="5"/>
        <v>23230</v>
      </c>
      <c r="P22" s="7">
        <f t="shared" si="6"/>
        <v>7.9735852381548622E-2</v>
      </c>
      <c r="Q22" s="7">
        <f t="shared" si="7"/>
        <v>7.1014405381884055E-2</v>
      </c>
      <c r="R22" s="7">
        <f t="shared" si="8"/>
        <v>8.7214469996645602E-3</v>
      </c>
    </row>
    <row r="23" spans="1:18" x14ac:dyDescent="0.2">
      <c r="A23" s="10">
        <v>37773</v>
      </c>
      <c r="B23" s="3">
        <v>1614260</v>
      </c>
      <c r="C23" s="3">
        <v>170880</v>
      </c>
      <c r="D23" s="3">
        <v>124190</v>
      </c>
      <c r="E23" s="1">
        <f t="shared" si="3"/>
        <v>46690</v>
      </c>
      <c r="G23" s="7">
        <f t="shared" si="0"/>
        <v>0.10585655346722338</v>
      </c>
      <c r="H23" s="7">
        <f t="shared" si="1"/>
        <v>7.6933083889831874E-2</v>
      </c>
      <c r="I23" s="7">
        <f t="shared" si="2"/>
        <v>2.8923469577391499E-2</v>
      </c>
      <c r="J23" s="7"/>
      <c r="K23" s="8">
        <f t="shared" si="4"/>
        <v>1614260</v>
      </c>
      <c r="L23" s="8">
        <f t="shared" ref="L23:M23" si="20">SUM(C20:C23)</f>
        <v>516560</v>
      </c>
      <c r="M23" s="8">
        <f t="shared" si="20"/>
        <v>459520</v>
      </c>
      <c r="N23" s="1">
        <f t="shared" si="5"/>
        <v>57040</v>
      </c>
      <c r="P23" s="7">
        <f t="shared" si="6"/>
        <v>8.1041806393919072E-2</v>
      </c>
      <c r="Q23" s="7">
        <f t="shared" si="7"/>
        <v>7.1627634911447371E-2</v>
      </c>
      <c r="R23" s="7">
        <f t="shared" si="8"/>
        <v>9.4141714824716952E-3</v>
      </c>
    </row>
    <row r="24" spans="1:18" x14ac:dyDescent="0.2">
      <c r="A24" s="10">
        <v>37865</v>
      </c>
      <c r="B24" s="3">
        <v>1636100</v>
      </c>
      <c r="C24" s="3">
        <v>125650</v>
      </c>
      <c r="D24" s="3">
        <v>103810</v>
      </c>
      <c r="E24" s="1">
        <f t="shared" si="3"/>
        <v>21840</v>
      </c>
      <c r="G24" s="7">
        <f t="shared" si="0"/>
        <v>7.6798484200232262E-2</v>
      </c>
      <c r="H24" s="7">
        <f t="shared" si="1"/>
        <v>6.3449666890776843E-2</v>
      </c>
      <c r="I24" s="7">
        <f t="shared" si="2"/>
        <v>1.3348817309455412E-2</v>
      </c>
      <c r="J24" s="7"/>
      <c r="K24" s="8">
        <f t="shared" si="4"/>
        <v>1636100</v>
      </c>
      <c r="L24" s="8">
        <f t="shared" ref="L24:M24" si="21">SUM(C21:C24)</f>
        <v>524710</v>
      </c>
      <c r="M24" s="8">
        <f t="shared" si="21"/>
        <v>448260</v>
      </c>
      <c r="N24" s="1">
        <f t="shared" si="5"/>
        <v>76450</v>
      </c>
      <c r="P24" s="7">
        <f t="shared" si="6"/>
        <v>7.886375981283171E-2</v>
      </c>
      <c r="Q24" s="7">
        <f t="shared" si="7"/>
        <v>6.9717760656424196E-2</v>
      </c>
      <c r="R24" s="7">
        <f t="shared" si="8"/>
        <v>9.1459991564075103E-3</v>
      </c>
    </row>
    <row r="25" spans="1:18" x14ac:dyDescent="0.2">
      <c r="A25" s="10">
        <v>37956</v>
      </c>
      <c r="B25" s="3">
        <v>1651170</v>
      </c>
      <c r="C25" s="3">
        <v>116790</v>
      </c>
      <c r="D25" s="3">
        <v>101730</v>
      </c>
      <c r="E25" s="1">
        <f t="shared" si="3"/>
        <v>15060</v>
      </c>
      <c r="G25" s="7">
        <f t="shared" si="0"/>
        <v>7.0731663002598158E-2</v>
      </c>
      <c r="H25" s="7">
        <f t="shared" si="1"/>
        <v>6.1610857755409802E-2</v>
      </c>
      <c r="I25" s="7">
        <f t="shared" si="2"/>
        <v>9.1208052471883575E-3</v>
      </c>
      <c r="J25" s="7"/>
      <c r="K25" s="8">
        <f t="shared" si="4"/>
        <v>1651170</v>
      </c>
      <c r="L25" s="8">
        <f t="shared" ref="L25:M25" si="22">SUM(C22:C25)</f>
        <v>515820</v>
      </c>
      <c r="M25" s="8">
        <f t="shared" si="22"/>
        <v>459400</v>
      </c>
      <c r="N25" s="1">
        <f t="shared" si="5"/>
        <v>56420</v>
      </c>
      <c r="P25" s="7">
        <f t="shared" si="6"/>
        <v>7.5926501613209907E-2</v>
      </c>
      <c r="Q25" s="7">
        <f t="shared" si="7"/>
        <v>7.0542092856905714E-2</v>
      </c>
      <c r="R25" s="7">
        <f t="shared" si="8"/>
        <v>5.3844087563041949E-3</v>
      </c>
    </row>
    <row r="26" spans="1:18" x14ac:dyDescent="0.2">
      <c r="A26" s="10">
        <v>38047</v>
      </c>
      <c r="B26" s="3">
        <v>1629050</v>
      </c>
      <c r="C26" s="3">
        <v>115930</v>
      </c>
      <c r="D26" s="3">
        <v>138040</v>
      </c>
      <c r="E26" s="1">
        <f t="shared" si="3"/>
        <v>-22110</v>
      </c>
      <c r="G26" s="7">
        <f t="shared" si="0"/>
        <v>7.1164175439673433E-2</v>
      </c>
      <c r="H26" s="7">
        <f t="shared" si="1"/>
        <v>8.4736502869770719E-2</v>
      </c>
      <c r="I26" s="7">
        <f t="shared" si="2"/>
        <v>-1.3572327430097297E-2</v>
      </c>
      <c r="J26" s="7"/>
      <c r="K26" s="8">
        <f t="shared" si="4"/>
        <v>1629050</v>
      </c>
      <c r="L26" s="8">
        <f t="shared" ref="L26:M26" si="23">SUM(C23:C26)</f>
        <v>529250</v>
      </c>
      <c r="M26" s="8">
        <f t="shared" si="23"/>
        <v>467770</v>
      </c>
      <c r="N26" s="1">
        <f t="shared" si="5"/>
        <v>61480</v>
      </c>
      <c r="P26" s="7">
        <f t="shared" si="6"/>
        <v>7.7484722112153973E-2</v>
      </c>
      <c r="Q26" s="7">
        <f t="shared" si="7"/>
        <v>6.8329203905038605E-2</v>
      </c>
      <c r="R26" s="7">
        <f t="shared" si="8"/>
        <v>9.1555182071153766E-3</v>
      </c>
    </row>
    <row r="27" spans="1:18" x14ac:dyDescent="0.2">
      <c r="A27" s="10">
        <v>38139</v>
      </c>
      <c r="B27" s="3">
        <v>1674540</v>
      </c>
      <c r="C27" s="3">
        <v>161410</v>
      </c>
      <c r="D27" s="3">
        <v>115920</v>
      </c>
      <c r="E27" s="1">
        <f t="shared" si="3"/>
        <v>45490</v>
      </c>
      <c r="G27" s="7">
        <f t="shared" si="0"/>
        <v>9.6390650566722802E-2</v>
      </c>
      <c r="H27" s="7">
        <f t="shared" si="1"/>
        <v>6.9224981188863804E-2</v>
      </c>
      <c r="I27" s="7">
        <f t="shared" si="2"/>
        <v>2.7165669377858994E-2</v>
      </c>
      <c r="J27" s="7"/>
      <c r="K27" s="8">
        <f t="shared" si="4"/>
        <v>1674540</v>
      </c>
      <c r="L27" s="8">
        <f t="shared" ref="L27:M27" si="24">SUM(C24:C27)</f>
        <v>519780</v>
      </c>
      <c r="M27" s="8">
        <f t="shared" si="24"/>
        <v>459500</v>
      </c>
      <c r="N27" s="1">
        <f t="shared" si="5"/>
        <v>60280</v>
      </c>
      <c r="P27" s="7">
        <f t="shared" si="6"/>
        <v>7.9551540528219042E-2</v>
      </c>
      <c r="Q27" s="7">
        <f t="shared" si="7"/>
        <v>6.6259754170558002E-2</v>
      </c>
      <c r="R27" s="7">
        <f t="shared" si="8"/>
        <v>1.3291786357661034E-2</v>
      </c>
    </row>
    <row r="28" spans="1:18" x14ac:dyDescent="0.2">
      <c r="A28" s="10">
        <v>38231</v>
      </c>
      <c r="B28" s="3">
        <v>1671780</v>
      </c>
      <c r="C28" s="3">
        <v>109000</v>
      </c>
      <c r="D28" s="3">
        <v>111760</v>
      </c>
      <c r="E28" s="1">
        <f t="shared" si="3"/>
        <v>-2760</v>
      </c>
      <c r="G28" s="7">
        <f t="shared" si="0"/>
        <v>6.5199966502769505E-2</v>
      </c>
      <c r="H28" s="7">
        <f t="shared" si="1"/>
        <v>6.6850901434399257E-2</v>
      </c>
      <c r="I28" s="7">
        <f t="shared" si="2"/>
        <v>-1.6509349316297598E-3</v>
      </c>
      <c r="J28" s="7"/>
      <c r="K28" s="8">
        <f t="shared" si="4"/>
        <v>1671780</v>
      </c>
      <c r="L28" s="8">
        <f t="shared" ref="L28:M28" si="25">SUM(C25:C28)</f>
        <v>503130</v>
      </c>
      <c r="M28" s="8">
        <f t="shared" si="25"/>
        <v>467450</v>
      </c>
      <c r="N28" s="1">
        <f t="shared" si="5"/>
        <v>35680</v>
      </c>
      <c r="P28" s="7">
        <f t="shared" si="6"/>
        <v>7.8754396685564249E-2</v>
      </c>
      <c r="Q28" s="7">
        <f t="shared" si="7"/>
        <v>6.9617477391606897E-2</v>
      </c>
      <c r="R28" s="7">
        <f t="shared" si="8"/>
        <v>9.1369192939573535E-3</v>
      </c>
    </row>
    <row r="29" spans="1:18" x14ac:dyDescent="0.2">
      <c r="A29" s="10">
        <v>38322</v>
      </c>
      <c r="B29" s="3">
        <v>1712400</v>
      </c>
      <c r="C29" s="3">
        <v>131860</v>
      </c>
      <c r="D29" s="3">
        <v>91250</v>
      </c>
      <c r="E29" s="1">
        <f t="shared" si="3"/>
        <v>40610</v>
      </c>
      <c r="G29" s="7">
        <f t="shared" si="0"/>
        <v>7.7003036673674377E-2</v>
      </c>
      <c r="H29" s="7">
        <f t="shared" si="1"/>
        <v>5.3287783228217707E-2</v>
      </c>
      <c r="I29" s="7">
        <f t="shared" si="2"/>
        <v>2.371525344545667E-2</v>
      </c>
      <c r="J29" s="7"/>
      <c r="K29" s="8">
        <f t="shared" si="4"/>
        <v>1712400</v>
      </c>
      <c r="L29" s="8">
        <f t="shared" ref="L29:M29" si="26">SUM(C26:C29)</f>
        <v>518200</v>
      </c>
      <c r="M29" s="8">
        <f t="shared" si="26"/>
        <v>456970</v>
      </c>
      <c r="N29" s="1">
        <f t="shared" si="5"/>
        <v>61230</v>
      </c>
      <c r="P29" s="7">
        <f t="shared" si="6"/>
        <v>7.9234929115278088E-2</v>
      </c>
      <c r="Q29" s="7">
        <f t="shared" si="7"/>
        <v>7.0706441153578006E-2</v>
      </c>
      <c r="R29" s="7">
        <f t="shared" si="8"/>
        <v>8.5284879617000733E-3</v>
      </c>
    </row>
    <row r="30" spans="1:18" x14ac:dyDescent="0.2">
      <c r="A30" s="10">
        <v>38412</v>
      </c>
      <c r="B30" s="3">
        <v>1719150</v>
      </c>
      <c r="C30" s="3">
        <v>136920</v>
      </c>
      <c r="D30" s="3">
        <v>130170</v>
      </c>
      <c r="E30" s="1">
        <f t="shared" si="3"/>
        <v>6750</v>
      </c>
      <c r="G30" s="7">
        <f t="shared" si="0"/>
        <v>7.9644010121280862E-2</v>
      </c>
      <c r="H30" s="7">
        <f t="shared" si="1"/>
        <v>7.5717651164819821E-2</v>
      </c>
      <c r="I30" s="7">
        <f t="shared" si="2"/>
        <v>3.9263589564610419E-3</v>
      </c>
      <c r="J30" s="7"/>
      <c r="K30" s="8">
        <f t="shared" si="4"/>
        <v>1719150</v>
      </c>
      <c r="L30" s="8">
        <f t="shared" ref="L30:M30" si="27">SUM(C27:C30)</f>
        <v>539190</v>
      </c>
      <c r="M30" s="8">
        <f t="shared" si="27"/>
        <v>449100</v>
      </c>
      <c r="N30" s="1">
        <f t="shared" si="5"/>
        <v>90090</v>
      </c>
      <c r="P30" s="7">
        <f t="shared" si="6"/>
        <v>7.8250760407584219E-2</v>
      </c>
      <c r="Q30" s="7">
        <f t="shared" si="7"/>
        <v>7.0914301993318191E-2</v>
      </c>
      <c r="R30" s="7">
        <f t="shared" si="8"/>
        <v>7.3364584142660231E-3</v>
      </c>
    </row>
    <row r="31" spans="1:18" x14ac:dyDescent="0.2">
      <c r="A31" s="10">
        <v>38504</v>
      </c>
      <c r="B31" s="3">
        <v>1737050</v>
      </c>
      <c r="C31" s="3">
        <v>160930</v>
      </c>
      <c r="D31" s="3">
        <v>143030</v>
      </c>
      <c r="E31" s="1">
        <f t="shared" si="3"/>
        <v>17900</v>
      </c>
      <c r="G31" s="7">
        <f t="shared" si="0"/>
        <v>9.26455772718114E-2</v>
      </c>
      <c r="H31" s="7">
        <f t="shared" si="1"/>
        <v>8.2340750122333842E-2</v>
      </c>
      <c r="I31" s="7">
        <f t="shared" si="2"/>
        <v>1.0304827149477563E-2</v>
      </c>
      <c r="J31" s="7"/>
      <c r="K31" s="8">
        <f t="shared" si="4"/>
        <v>1737050</v>
      </c>
      <c r="L31" s="8">
        <f t="shared" ref="L31:M31" si="28">SUM(C28:C31)</f>
        <v>538710</v>
      </c>
      <c r="M31" s="8">
        <f t="shared" si="28"/>
        <v>476210</v>
      </c>
      <c r="N31" s="1">
        <f t="shared" si="5"/>
        <v>62500</v>
      </c>
      <c r="P31" s="7">
        <f t="shared" si="6"/>
        <v>7.541157192204051E-2</v>
      </c>
      <c r="Q31" s="7">
        <f t="shared" si="7"/>
        <v>7.5328128169603742E-2</v>
      </c>
      <c r="R31" s="7">
        <f t="shared" si="8"/>
        <v>8.3443752436773377E-5</v>
      </c>
    </row>
    <row r="32" spans="1:18" x14ac:dyDescent="0.2">
      <c r="A32" s="10">
        <v>38596</v>
      </c>
      <c r="B32" s="3">
        <v>1730630</v>
      </c>
      <c r="C32" s="3">
        <v>116950</v>
      </c>
      <c r="D32" s="3">
        <v>123370</v>
      </c>
      <c r="E32" s="1">
        <f t="shared" si="3"/>
        <v>-6420</v>
      </c>
      <c r="G32" s="7">
        <f t="shared" si="0"/>
        <v>6.7576547268913628E-2</v>
      </c>
      <c r="H32" s="7">
        <f t="shared" si="1"/>
        <v>7.1286179021512394E-2</v>
      </c>
      <c r="I32" s="7">
        <f t="shared" si="2"/>
        <v>-3.7096317525987647E-3</v>
      </c>
      <c r="J32" s="7"/>
      <c r="K32" s="8">
        <f t="shared" si="4"/>
        <v>1730630</v>
      </c>
      <c r="L32" s="8">
        <f t="shared" ref="L32:M32" si="29">SUM(C29:C32)</f>
        <v>546660</v>
      </c>
      <c r="M32" s="8">
        <f t="shared" si="29"/>
        <v>487820</v>
      </c>
      <c r="N32" s="1">
        <f t="shared" si="5"/>
        <v>58840</v>
      </c>
      <c r="P32" s="7">
        <f t="shared" si="6"/>
        <v>7.7844688877713161E-2</v>
      </c>
      <c r="Q32" s="7">
        <f t="shared" si="7"/>
        <v>7.3741190157907324E-2</v>
      </c>
      <c r="R32" s="7">
        <f t="shared" si="8"/>
        <v>4.1034987198058292E-3</v>
      </c>
    </row>
    <row r="33" spans="1:18" x14ac:dyDescent="0.2">
      <c r="A33" s="10">
        <v>38687</v>
      </c>
      <c r="B33" s="3">
        <v>1763390</v>
      </c>
      <c r="C33" s="3">
        <v>129060</v>
      </c>
      <c r="D33" s="3">
        <v>96300</v>
      </c>
      <c r="E33" s="1">
        <f t="shared" si="3"/>
        <v>32760</v>
      </c>
      <c r="G33" s="7">
        <f t="shared" si="0"/>
        <v>7.3188574280221616E-2</v>
      </c>
      <c r="H33" s="7">
        <f t="shared" si="1"/>
        <v>5.4610721394586566E-2</v>
      </c>
      <c r="I33" s="7">
        <f t="shared" si="2"/>
        <v>1.8577852885635054E-2</v>
      </c>
      <c r="J33" s="7"/>
      <c r="K33" s="8">
        <f t="shared" si="4"/>
        <v>1763390</v>
      </c>
      <c r="L33" s="8">
        <f t="shared" ref="L33:M33" si="30">SUM(C30:C33)</f>
        <v>543860</v>
      </c>
      <c r="M33" s="8">
        <f t="shared" si="30"/>
        <v>492870</v>
      </c>
      <c r="N33" s="1">
        <f t="shared" si="5"/>
        <v>50990</v>
      </c>
      <c r="P33" s="7">
        <f t="shared" si="6"/>
        <v>7.9307147087100821E-2</v>
      </c>
      <c r="Q33" s="7">
        <f t="shared" si="7"/>
        <v>7.0473939908628852E-2</v>
      </c>
      <c r="R33" s="7">
        <f t="shared" si="8"/>
        <v>8.833207178471969E-3</v>
      </c>
    </row>
    <row r="34" spans="1:18" x14ac:dyDescent="0.2">
      <c r="A34" s="10">
        <v>38777</v>
      </c>
      <c r="B34" s="3">
        <v>1719720</v>
      </c>
      <c r="C34" s="3">
        <v>117230</v>
      </c>
      <c r="D34" s="3">
        <v>160890</v>
      </c>
      <c r="E34" s="1">
        <f t="shared" si="3"/>
        <v>-43660</v>
      </c>
      <c r="G34" s="7">
        <f t="shared" si="0"/>
        <v>6.8168073872490867E-2</v>
      </c>
      <c r="H34" s="7">
        <f t="shared" si="1"/>
        <v>9.3555927709161962E-2</v>
      </c>
      <c r="I34" s="7">
        <f t="shared" si="2"/>
        <v>-2.5387853836671085E-2</v>
      </c>
      <c r="J34" s="7"/>
      <c r="K34" s="8">
        <f t="shared" si="4"/>
        <v>1719720</v>
      </c>
      <c r="L34" s="8">
        <f t="shared" ref="L34:M34" si="31">SUM(C31:C34)</f>
        <v>524170</v>
      </c>
      <c r="M34" s="8">
        <f t="shared" si="31"/>
        <v>523590</v>
      </c>
      <c r="N34" s="1">
        <f t="shared" si="5"/>
        <v>580</v>
      </c>
      <c r="P34" s="7">
        <f t="shared" si="6"/>
        <v>7.7408561763940578E-2</v>
      </c>
      <c r="Q34" s="7">
        <f t="shared" si="7"/>
        <v>7.3190184743135767E-2</v>
      </c>
      <c r="R34" s="7">
        <f t="shared" si="8"/>
        <v>4.2183770208048151E-3</v>
      </c>
    </row>
    <row r="35" spans="1:18" x14ac:dyDescent="0.2">
      <c r="A35" s="10">
        <v>38869</v>
      </c>
      <c r="B35" s="3">
        <v>1765670</v>
      </c>
      <c r="C35" s="3">
        <v>180070</v>
      </c>
      <c r="D35" s="3">
        <v>134110</v>
      </c>
      <c r="E35" s="1">
        <f t="shared" si="3"/>
        <v>45960</v>
      </c>
      <c r="G35" s="7">
        <f t="shared" si="0"/>
        <v>0.101983949435625</v>
      </c>
      <c r="H35" s="7">
        <f t="shared" si="1"/>
        <v>7.5954170371586985E-2</v>
      </c>
      <c r="I35" s="7">
        <f t="shared" si="2"/>
        <v>2.6029779064038014E-2</v>
      </c>
      <c r="J35" s="7"/>
      <c r="K35" s="8">
        <f t="shared" si="4"/>
        <v>1765670</v>
      </c>
      <c r="L35" s="8">
        <f t="shared" ref="L35:M35" si="32">SUM(C32:C35)</f>
        <v>543310</v>
      </c>
      <c r="M35" s="8">
        <f t="shared" si="32"/>
        <v>514670</v>
      </c>
      <c r="N35" s="1">
        <f t="shared" si="5"/>
        <v>28640</v>
      </c>
      <c r="P35" s="7">
        <f t="shared" si="6"/>
        <v>7.7795287102156829E-2</v>
      </c>
      <c r="Q35" s="7">
        <f t="shared" si="7"/>
        <v>7.1858829549304365E-2</v>
      </c>
      <c r="R35" s="7">
        <f t="shared" si="8"/>
        <v>5.9364575528524661E-3</v>
      </c>
    </row>
    <row r="36" spans="1:18" x14ac:dyDescent="0.2">
      <c r="A36" s="10">
        <v>38961</v>
      </c>
      <c r="B36" s="3">
        <v>1792830</v>
      </c>
      <c r="C36" s="3">
        <v>132090</v>
      </c>
      <c r="D36" s="3">
        <v>104950</v>
      </c>
      <c r="E36" s="1">
        <f t="shared" si="3"/>
        <v>27140</v>
      </c>
      <c r="G36" s="7">
        <f t="shared" si="0"/>
        <v>7.3676812637004069E-2</v>
      </c>
      <c r="H36" s="7">
        <f t="shared" si="1"/>
        <v>5.853873484937222E-2</v>
      </c>
      <c r="I36" s="7">
        <f t="shared" si="2"/>
        <v>1.5138077787631845E-2</v>
      </c>
      <c r="J36" s="7"/>
      <c r="K36" s="8">
        <f t="shared" si="4"/>
        <v>1792830</v>
      </c>
      <c r="L36" s="8">
        <f t="shared" ref="L36:M36" si="33">SUM(C33:C36)</f>
        <v>558450</v>
      </c>
      <c r="M36" s="8">
        <f t="shared" si="33"/>
        <v>496250</v>
      </c>
      <c r="N36" s="1">
        <f t="shared" si="5"/>
        <v>62200</v>
      </c>
      <c r="P36" s="7">
        <f t="shared" si="6"/>
        <v>7.6244808926548932E-2</v>
      </c>
      <c r="Q36" s="7">
        <f t="shared" si="7"/>
        <v>7.0928590405078512E-2</v>
      </c>
      <c r="R36" s="7">
        <f t="shared" si="8"/>
        <v>5.31621852147042E-3</v>
      </c>
    </row>
    <row r="37" spans="1:18" x14ac:dyDescent="0.2">
      <c r="A37" s="10">
        <v>39052</v>
      </c>
      <c r="B37" s="3">
        <v>1793220</v>
      </c>
      <c r="C37" s="3">
        <v>118000</v>
      </c>
      <c r="D37" s="3">
        <v>117610</v>
      </c>
      <c r="E37" s="1">
        <f t="shared" si="3"/>
        <v>390</v>
      </c>
      <c r="G37" s="7">
        <f t="shared" si="0"/>
        <v>6.5803415085711733E-2</v>
      </c>
      <c r="H37" s="7">
        <f t="shared" si="1"/>
        <v>6.5585929222292852E-2</v>
      </c>
      <c r="I37" s="7">
        <f t="shared" si="2"/>
        <v>2.1748586341887777E-4</v>
      </c>
      <c r="J37" s="7"/>
      <c r="K37" s="8">
        <f t="shared" si="4"/>
        <v>1793220</v>
      </c>
      <c r="L37" s="8">
        <f t="shared" ref="L37:M37" si="34">SUM(C34:C37)</f>
        <v>547390</v>
      </c>
      <c r="M37" s="8">
        <f t="shared" si="34"/>
        <v>517560</v>
      </c>
      <c r="N37" s="1">
        <f t="shared" si="5"/>
        <v>29830</v>
      </c>
      <c r="P37" s="7">
        <f t="shared" si="6"/>
        <v>7.4462617148763219E-2</v>
      </c>
      <c r="Q37" s="7">
        <f t="shared" si="7"/>
        <v>7.334385518946325E-2</v>
      </c>
      <c r="R37" s="7">
        <f t="shared" si="8"/>
        <v>1.1187619592999706E-3</v>
      </c>
    </row>
    <row r="38" spans="1:18" x14ac:dyDescent="0.2">
      <c r="A38" s="10">
        <v>39142</v>
      </c>
      <c r="B38" s="3">
        <v>1761950</v>
      </c>
      <c r="C38" s="3">
        <v>123250</v>
      </c>
      <c r="D38" s="3">
        <v>154510</v>
      </c>
      <c r="E38" s="1">
        <f t="shared" si="3"/>
        <v>-31260</v>
      </c>
      <c r="G38" s="7">
        <f t="shared" si="0"/>
        <v>6.9950906665909932E-2</v>
      </c>
      <c r="H38" s="7">
        <f t="shared" si="1"/>
        <v>8.7692613297766675E-2</v>
      </c>
      <c r="I38" s="7">
        <f t="shared" si="2"/>
        <v>-1.774170663185675E-2</v>
      </c>
      <c r="J38" s="7"/>
      <c r="K38" s="8">
        <f t="shared" si="4"/>
        <v>1761950</v>
      </c>
      <c r="L38" s="8">
        <f t="shared" ref="L38:M38" si="35">SUM(C35:C38)</f>
        <v>553410</v>
      </c>
      <c r="M38" s="8">
        <f t="shared" si="35"/>
        <v>511180</v>
      </c>
      <c r="N38" s="1">
        <f t="shared" si="5"/>
        <v>42230</v>
      </c>
      <c r="P38" s="7">
        <f t="shared" si="6"/>
        <v>7.6970977087612386E-2</v>
      </c>
      <c r="Q38" s="7">
        <f t="shared" si="7"/>
        <v>6.9922931942400748E-2</v>
      </c>
      <c r="R38" s="7">
        <f t="shared" si="8"/>
        <v>7.0480451452116424E-3</v>
      </c>
    </row>
    <row r="39" spans="1:18" x14ac:dyDescent="0.2">
      <c r="A39" s="10">
        <v>39234</v>
      </c>
      <c r="B39" s="3">
        <v>1803700</v>
      </c>
      <c r="C39" s="3">
        <v>171940</v>
      </c>
      <c r="D39" s="3">
        <v>130190</v>
      </c>
      <c r="E39" s="1">
        <f t="shared" si="3"/>
        <v>41750</v>
      </c>
      <c r="G39" s="7">
        <f t="shared" ref="G39:G70" si="36">C39/$B39</f>
        <v>9.5326273770582698E-2</v>
      </c>
      <c r="H39" s="7">
        <f t="shared" ref="H39:H70" si="37">D39/$B39</f>
        <v>7.2179408992626273E-2</v>
      </c>
      <c r="I39" s="7">
        <f t="shared" ref="I39:I70" si="38">E39/$B39</f>
        <v>2.3146864777956425E-2</v>
      </c>
      <c r="J39" s="7"/>
      <c r="K39" s="8">
        <f t="shared" si="4"/>
        <v>1803700</v>
      </c>
      <c r="L39" s="8">
        <f t="shared" ref="L39:M39" si="39">SUM(C36:C39)</f>
        <v>545280</v>
      </c>
      <c r="M39" s="8">
        <f t="shared" si="39"/>
        <v>507260</v>
      </c>
      <c r="N39" s="1">
        <f t="shared" si="5"/>
        <v>38020</v>
      </c>
      <c r="P39" s="7">
        <f t="shared" si="6"/>
        <v>7.6611160509052673E-2</v>
      </c>
      <c r="Q39" s="7">
        <f t="shared" si="7"/>
        <v>6.9073921649053169E-2</v>
      </c>
      <c r="R39" s="7">
        <f t="shared" si="8"/>
        <v>7.5372388599995047E-3</v>
      </c>
    </row>
    <row r="40" spans="1:18" x14ac:dyDescent="0.2">
      <c r="A40" s="10">
        <v>39326</v>
      </c>
      <c r="B40" s="3">
        <v>1800830</v>
      </c>
      <c r="C40" s="3">
        <v>119940</v>
      </c>
      <c r="D40" s="3">
        <v>122810</v>
      </c>
      <c r="E40" s="1">
        <f t="shared" ref="E40:E71" si="40">C40-D40</f>
        <v>-2870</v>
      </c>
      <c r="G40" s="7">
        <f t="shared" si="36"/>
        <v>6.6602622124242714E-2</v>
      </c>
      <c r="H40" s="7">
        <f t="shared" si="37"/>
        <v>6.8196331691497816E-2</v>
      </c>
      <c r="I40" s="7">
        <f t="shared" si="38"/>
        <v>-1.593709567255099E-3</v>
      </c>
      <c r="J40" s="7"/>
      <c r="K40" s="8">
        <f t="shared" si="4"/>
        <v>1800830</v>
      </c>
      <c r="L40" s="8">
        <f t="shared" ref="L40:M40" si="41">SUM(C37:C40)</f>
        <v>533130</v>
      </c>
      <c r="M40" s="8">
        <f t="shared" si="41"/>
        <v>525120</v>
      </c>
      <c r="N40" s="1">
        <f t="shared" si="5"/>
        <v>8010</v>
      </c>
      <c r="P40" s="7">
        <f t="shared" si="6"/>
        <v>7.6002117134428462E-2</v>
      </c>
      <c r="Q40" s="7">
        <f t="shared" si="7"/>
        <v>6.9638404927944944E-2</v>
      </c>
      <c r="R40" s="7">
        <f t="shared" si="8"/>
        <v>6.3637122064835192E-3</v>
      </c>
    </row>
    <row r="41" spans="1:18" x14ac:dyDescent="0.2">
      <c r="A41" s="10">
        <v>39417</v>
      </c>
      <c r="B41" s="3">
        <v>1844030</v>
      </c>
      <c r="C41" s="3">
        <v>139870</v>
      </c>
      <c r="D41" s="3">
        <v>96670</v>
      </c>
      <c r="E41" s="1">
        <f t="shared" si="40"/>
        <v>43200</v>
      </c>
      <c r="G41" s="7">
        <f t="shared" si="36"/>
        <v>7.5850175973275924E-2</v>
      </c>
      <c r="H41" s="7">
        <f t="shared" si="37"/>
        <v>5.2423225218678655E-2</v>
      </c>
      <c r="I41" s="7">
        <f t="shared" si="38"/>
        <v>2.3426950754597269E-2</v>
      </c>
      <c r="J41" s="7"/>
      <c r="K41" s="8">
        <f t="shared" si="4"/>
        <v>1844030</v>
      </c>
      <c r="L41" s="8">
        <f t="shared" ref="L41:M41" si="42">SUM(C38:C41)</f>
        <v>555000</v>
      </c>
      <c r="M41" s="8">
        <f t="shared" si="42"/>
        <v>504180</v>
      </c>
      <c r="N41" s="1">
        <f t="shared" si="5"/>
        <v>50820</v>
      </c>
      <c r="P41" s="7">
        <f t="shared" si="6"/>
        <v>7.3607026528088523E-2</v>
      </c>
      <c r="Q41" s="7">
        <f t="shared" si="7"/>
        <v>7.0506606457981402E-2</v>
      </c>
      <c r="R41" s="7">
        <f t="shared" si="8"/>
        <v>3.1004200701071241E-3</v>
      </c>
    </row>
    <row r="42" spans="1:18" x14ac:dyDescent="0.2">
      <c r="A42" s="10">
        <v>39508</v>
      </c>
      <c r="B42" s="3">
        <v>1816700</v>
      </c>
      <c r="C42" s="3">
        <v>124850</v>
      </c>
      <c r="D42" s="3">
        <v>152170</v>
      </c>
      <c r="E42" s="1">
        <f t="shared" si="40"/>
        <v>-27320</v>
      </c>
      <c r="G42" s="7">
        <f t="shared" si="36"/>
        <v>6.8723509660373203E-2</v>
      </c>
      <c r="H42" s="7">
        <f t="shared" si="37"/>
        <v>8.3761765839158911E-2</v>
      </c>
      <c r="I42" s="7">
        <f t="shared" si="38"/>
        <v>-1.503825617878571E-2</v>
      </c>
      <c r="J42" s="7"/>
      <c r="K42" s="8">
        <f t="shared" si="4"/>
        <v>1816700</v>
      </c>
      <c r="L42" s="8">
        <f t="shared" ref="L42:M42" si="43">SUM(C39:C42)</f>
        <v>556600</v>
      </c>
      <c r="M42" s="8">
        <f t="shared" si="43"/>
        <v>501840</v>
      </c>
      <c r="N42" s="1">
        <f t="shared" si="5"/>
        <v>54760</v>
      </c>
      <c r="P42" s="7">
        <f t="shared" si="6"/>
        <v>7.282682720858645E-2</v>
      </c>
      <c r="Q42" s="7">
        <f t="shared" si="7"/>
        <v>7.1828434443869354E-2</v>
      </c>
      <c r="R42" s="7">
        <f t="shared" si="8"/>
        <v>9.983927647170994E-4</v>
      </c>
    </row>
    <row r="43" spans="1:18" x14ac:dyDescent="0.2">
      <c r="A43" s="10">
        <v>39600</v>
      </c>
      <c r="B43" s="3">
        <v>1850210</v>
      </c>
      <c r="C43" s="3">
        <v>171050</v>
      </c>
      <c r="D43" s="3">
        <v>137530</v>
      </c>
      <c r="E43" s="1">
        <f t="shared" si="40"/>
        <v>33520</v>
      </c>
      <c r="G43" s="7">
        <f t="shared" si="36"/>
        <v>9.2448965252592955E-2</v>
      </c>
      <c r="H43" s="7">
        <f t="shared" si="37"/>
        <v>7.4332102842380052E-2</v>
      </c>
      <c r="I43" s="7">
        <f t="shared" si="38"/>
        <v>1.8116862410212896E-2</v>
      </c>
      <c r="J43" s="7"/>
      <c r="K43" s="8">
        <f t="shared" ref="K43:K76" si="44">B43</f>
        <v>1850210</v>
      </c>
      <c r="L43" s="8">
        <f t="shared" ref="L43:M43" si="45">SUM(C40:C43)</f>
        <v>555710</v>
      </c>
      <c r="M43" s="8">
        <f t="shared" si="45"/>
        <v>509180</v>
      </c>
      <c r="N43" s="1">
        <f t="shared" ref="N43:N74" si="46">L43-M43</f>
        <v>46530</v>
      </c>
      <c r="P43" s="7">
        <f t="shared" ref="P43:P74" si="47">SUM(C43:C46)/SUM($B43:$B46)</f>
        <v>7.2441241967035622E-2</v>
      </c>
      <c r="Q43" s="7">
        <f t="shared" ref="Q43:Q74" si="48">SUM(D43:D46)/SUM($B43:$B46)</f>
        <v>7.6080255141028855E-2</v>
      </c>
      <c r="R43" s="7">
        <f t="shared" ref="R43:R74" si="49">SUM(E43:E46)/SUM($B43:$B46)</f>
        <v>-3.6390131739932221E-3</v>
      </c>
    </row>
    <row r="44" spans="1:18" x14ac:dyDescent="0.2">
      <c r="A44" s="10">
        <v>39692</v>
      </c>
      <c r="B44" s="3">
        <v>1823550</v>
      </c>
      <c r="C44" s="3">
        <v>104100</v>
      </c>
      <c r="D44" s="3">
        <v>130760</v>
      </c>
      <c r="E44" s="1">
        <f t="shared" si="40"/>
        <v>-26660</v>
      </c>
      <c r="G44" s="7">
        <f t="shared" si="36"/>
        <v>5.7086452249732661E-2</v>
      </c>
      <c r="H44" s="7">
        <f t="shared" si="37"/>
        <v>7.170628718708015E-2</v>
      </c>
      <c r="I44" s="7">
        <f t="shared" si="38"/>
        <v>-1.4619834937347481E-2</v>
      </c>
      <c r="J44" s="7"/>
      <c r="K44" s="8">
        <f t="shared" si="44"/>
        <v>1823550</v>
      </c>
      <c r="L44" s="8">
        <f t="shared" ref="L44:M44" si="50">SUM(C41:C44)</f>
        <v>539870</v>
      </c>
      <c r="M44" s="8">
        <f t="shared" si="50"/>
        <v>517130</v>
      </c>
      <c r="N44" s="1">
        <f t="shared" si="46"/>
        <v>22740</v>
      </c>
      <c r="P44" s="7">
        <f t="shared" si="47"/>
        <v>7.1007497515054224E-2</v>
      </c>
      <c r="Q44" s="7">
        <f t="shared" si="48"/>
        <v>7.8087872087932664E-2</v>
      </c>
      <c r="R44" s="7">
        <f t="shared" si="49"/>
        <v>-7.0803745728784343E-3</v>
      </c>
    </row>
    <row r="45" spans="1:18" x14ac:dyDescent="0.2">
      <c r="A45" s="10">
        <v>39783</v>
      </c>
      <c r="B45" s="3">
        <v>1851340</v>
      </c>
      <c r="C45" s="3">
        <v>134680</v>
      </c>
      <c r="D45" s="3">
        <v>106890</v>
      </c>
      <c r="E45" s="1">
        <f t="shared" si="40"/>
        <v>27790</v>
      </c>
      <c r="G45" s="7">
        <f t="shared" si="36"/>
        <v>7.2747307355753132E-2</v>
      </c>
      <c r="H45" s="7">
        <f t="shared" si="37"/>
        <v>5.7736558384737541E-2</v>
      </c>
      <c r="I45" s="7">
        <f t="shared" si="38"/>
        <v>1.5010748971015588E-2</v>
      </c>
      <c r="J45" s="7"/>
      <c r="K45" s="8">
        <f t="shared" si="44"/>
        <v>1851340</v>
      </c>
      <c r="L45" s="8">
        <f t="shared" ref="L45:M45" si="51">SUM(C42:C45)</f>
        <v>534680</v>
      </c>
      <c r="M45" s="8">
        <f t="shared" si="51"/>
        <v>527350</v>
      </c>
      <c r="N45" s="1">
        <f t="shared" si="46"/>
        <v>7330</v>
      </c>
      <c r="P45" s="7">
        <f t="shared" si="47"/>
        <v>7.1164886978227704E-2</v>
      </c>
      <c r="Q45" s="7">
        <f t="shared" si="48"/>
        <v>7.8478713077243106E-2</v>
      </c>
      <c r="R45" s="7">
        <f t="shared" si="49"/>
        <v>-7.3138260990153929E-3</v>
      </c>
    </row>
    <row r="46" spans="1:18" x14ac:dyDescent="0.2">
      <c r="A46" s="10">
        <v>39873</v>
      </c>
      <c r="B46" s="3">
        <v>1790070</v>
      </c>
      <c r="C46" s="3">
        <v>120090</v>
      </c>
      <c r="D46" s="3">
        <v>181360</v>
      </c>
      <c r="E46" s="1">
        <f t="shared" si="40"/>
        <v>-61270</v>
      </c>
      <c r="G46" s="7">
        <f t="shared" si="36"/>
        <v>6.7086761970202288E-2</v>
      </c>
      <c r="H46" s="7">
        <f t="shared" si="37"/>
        <v>0.10131447373566396</v>
      </c>
      <c r="I46" s="7">
        <f t="shared" si="38"/>
        <v>-3.4227711765461688E-2</v>
      </c>
      <c r="J46" s="7"/>
      <c r="K46" s="8">
        <f t="shared" si="44"/>
        <v>1790070</v>
      </c>
      <c r="L46" s="8">
        <f t="shared" ref="L46:M46" si="52">SUM(C43:C46)</f>
        <v>529920</v>
      </c>
      <c r="M46" s="8">
        <f t="shared" si="52"/>
        <v>556540</v>
      </c>
      <c r="N46" s="1">
        <f t="shared" si="46"/>
        <v>-26620</v>
      </c>
      <c r="P46" s="7">
        <f t="shared" si="47"/>
        <v>7.0275752525414806E-2</v>
      </c>
      <c r="Q46" s="7">
        <f t="shared" si="48"/>
        <v>7.7646289655403641E-2</v>
      </c>
      <c r="R46" s="7">
        <f t="shared" si="49"/>
        <v>-7.3705371299888382E-3</v>
      </c>
    </row>
    <row r="47" spans="1:18" x14ac:dyDescent="0.2">
      <c r="A47" s="10">
        <v>39965</v>
      </c>
      <c r="B47" s="3">
        <v>1798780</v>
      </c>
      <c r="C47" s="3">
        <v>156910</v>
      </c>
      <c r="D47" s="3">
        <v>148200</v>
      </c>
      <c r="E47" s="1">
        <f t="shared" si="40"/>
        <v>8710</v>
      </c>
      <c r="G47" s="7">
        <f t="shared" si="36"/>
        <v>8.7231345689856452E-2</v>
      </c>
      <c r="H47" s="7">
        <f t="shared" si="37"/>
        <v>8.2389174885199964E-2</v>
      </c>
      <c r="I47" s="7">
        <f t="shared" si="38"/>
        <v>4.8421708046564897E-3</v>
      </c>
      <c r="J47" s="7"/>
      <c r="K47" s="8">
        <f t="shared" si="44"/>
        <v>1798780</v>
      </c>
      <c r="L47" s="8">
        <f t="shared" ref="L47:M47" si="53">SUM(C44:C47)</f>
        <v>515780</v>
      </c>
      <c r="M47" s="8">
        <f t="shared" si="53"/>
        <v>567210</v>
      </c>
      <c r="N47" s="1">
        <f t="shared" si="46"/>
        <v>-51430</v>
      </c>
      <c r="P47" s="7">
        <f t="shared" si="47"/>
        <v>7.0206545079416691E-2</v>
      </c>
      <c r="Q47" s="7">
        <f t="shared" si="48"/>
        <v>7.3529824010585151E-2</v>
      </c>
      <c r="R47" s="7">
        <f t="shared" si="49"/>
        <v>-3.3232789311684599E-3</v>
      </c>
    </row>
    <row r="48" spans="1:18" x14ac:dyDescent="0.2">
      <c r="A48" s="10">
        <v>40057</v>
      </c>
      <c r="B48" s="3">
        <v>1770810</v>
      </c>
      <c r="C48" s="3">
        <v>101490</v>
      </c>
      <c r="D48" s="3">
        <v>129460</v>
      </c>
      <c r="E48" s="1">
        <f t="shared" si="40"/>
        <v>-27970</v>
      </c>
      <c r="G48" s="7">
        <f t="shared" si="36"/>
        <v>5.7312755179832961E-2</v>
      </c>
      <c r="H48" s="7">
        <f t="shared" si="37"/>
        <v>7.3107786832014729E-2</v>
      </c>
      <c r="I48" s="7">
        <f t="shared" si="38"/>
        <v>-1.5795031652181771E-2</v>
      </c>
      <c r="J48" s="7"/>
      <c r="K48" s="8">
        <f t="shared" si="44"/>
        <v>1770810</v>
      </c>
      <c r="L48" s="8">
        <f t="shared" ref="L48:M48" si="54">SUM(C45:C48)</f>
        <v>513170</v>
      </c>
      <c r="M48" s="8">
        <f t="shared" si="54"/>
        <v>565910</v>
      </c>
      <c r="N48" s="1">
        <f t="shared" si="46"/>
        <v>-52740</v>
      </c>
      <c r="P48" s="7">
        <f t="shared" si="47"/>
        <v>7.2341846008841817E-2</v>
      </c>
      <c r="Q48" s="7">
        <f t="shared" si="48"/>
        <v>7.3008067592738049E-2</v>
      </c>
      <c r="R48" s="7">
        <f t="shared" si="49"/>
        <v>-6.6622158389623208E-4</v>
      </c>
    </row>
    <row r="49" spans="1:18" x14ac:dyDescent="0.2">
      <c r="A49" s="10">
        <v>40148</v>
      </c>
      <c r="B49" s="3">
        <v>1798570</v>
      </c>
      <c r="C49" s="3">
        <v>124560</v>
      </c>
      <c r="D49" s="3">
        <v>96790</v>
      </c>
      <c r="E49" s="1">
        <f t="shared" si="40"/>
        <v>27770</v>
      </c>
      <c r="G49" s="7">
        <f t="shared" si="36"/>
        <v>6.9255019265305209E-2</v>
      </c>
      <c r="H49" s="7">
        <f t="shared" si="37"/>
        <v>5.3814975230321867E-2</v>
      </c>
      <c r="I49" s="7">
        <f t="shared" si="38"/>
        <v>1.5440044034983348E-2</v>
      </c>
      <c r="J49" s="7"/>
      <c r="K49" s="8">
        <f t="shared" si="44"/>
        <v>1798570</v>
      </c>
      <c r="L49" s="8">
        <f t="shared" ref="L49:M49" si="55">SUM(C46:C49)</f>
        <v>503050</v>
      </c>
      <c r="M49" s="8">
        <f t="shared" si="55"/>
        <v>555810</v>
      </c>
      <c r="N49" s="1">
        <f t="shared" si="46"/>
        <v>-52760</v>
      </c>
      <c r="P49" s="7">
        <f t="shared" si="47"/>
        <v>7.4884460052185658E-2</v>
      </c>
      <c r="Q49" s="7">
        <f t="shared" si="48"/>
        <v>7.4001619941536367E-2</v>
      </c>
      <c r="R49" s="7">
        <f t="shared" si="49"/>
        <v>8.8284011064929384E-4</v>
      </c>
    </row>
    <row r="50" spans="1:18" x14ac:dyDescent="0.2">
      <c r="A50" s="10">
        <v>40238</v>
      </c>
      <c r="B50" s="3">
        <v>1766360</v>
      </c>
      <c r="C50" s="3">
        <v>117930</v>
      </c>
      <c r="D50" s="3">
        <v>150150</v>
      </c>
      <c r="E50" s="1">
        <f t="shared" si="40"/>
        <v>-32220</v>
      </c>
      <c r="G50" s="7">
        <f t="shared" si="36"/>
        <v>6.6764419484136875E-2</v>
      </c>
      <c r="H50" s="7">
        <f t="shared" si="37"/>
        <v>8.5005321678480045E-2</v>
      </c>
      <c r="I50" s="7">
        <f t="shared" si="38"/>
        <v>-1.824090219434317E-2</v>
      </c>
      <c r="J50" s="7"/>
      <c r="K50" s="8">
        <f t="shared" si="44"/>
        <v>1766360</v>
      </c>
      <c r="L50" s="8">
        <f t="shared" ref="L50:M50" si="56">SUM(C47:C50)</f>
        <v>500890</v>
      </c>
      <c r="M50" s="8">
        <f t="shared" si="56"/>
        <v>524600</v>
      </c>
      <c r="N50" s="1">
        <f t="shared" si="46"/>
        <v>-23710</v>
      </c>
      <c r="P50" s="7">
        <f t="shared" si="47"/>
        <v>7.4913681665817938E-2</v>
      </c>
      <c r="Q50" s="7">
        <f t="shared" si="48"/>
        <v>7.3251669007660933E-2</v>
      </c>
      <c r="R50" s="7">
        <f t="shared" si="49"/>
        <v>1.6620126581570127E-3</v>
      </c>
    </row>
    <row r="51" spans="1:18" x14ac:dyDescent="0.2">
      <c r="A51" s="10">
        <v>40330</v>
      </c>
      <c r="B51" s="3">
        <v>1794020</v>
      </c>
      <c r="C51" s="3">
        <v>171800</v>
      </c>
      <c r="D51" s="3">
        <v>144130</v>
      </c>
      <c r="E51" s="1">
        <f t="shared" si="40"/>
        <v>27670</v>
      </c>
      <c r="G51" s="7">
        <f t="shared" si="36"/>
        <v>9.5762589045830029E-2</v>
      </c>
      <c r="H51" s="7">
        <f t="shared" si="37"/>
        <v>8.0339126654106419E-2</v>
      </c>
      <c r="I51" s="7">
        <f t="shared" si="38"/>
        <v>1.5423462391723616E-2</v>
      </c>
      <c r="J51" s="7"/>
      <c r="K51" s="8">
        <f t="shared" si="44"/>
        <v>1794020</v>
      </c>
      <c r="L51" s="8">
        <f t="shared" ref="L51:M51" si="57">SUM(C48:C51)</f>
        <v>515780</v>
      </c>
      <c r="M51" s="8">
        <f t="shared" si="57"/>
        <v>520530</v>
      </c>
      <c r="N51" s="1">
        <f t="shared" si="46"/>
        <v>-4750</v>
      </c>
      <c r="P51" s="7">
        <f t="shared" si="47"/>
        <v>7.6937688908256932E-2</v>
      </c>
      <c r="Q51" s="7">
        <f t="shared" si="48"/>
        <v>7.531747761035594E-2</v>
      </c>
      <c r="R51" s="7">
        <f t="shared" si="49"/>
        <v>1.6202112979009883E-3</v>
      </c>
    </row>
    <row r="52" spans="1:18" x14ac:dyDescent="0.2">
      <c r="A52" s="10">
        <v>40422</v>
      </c>
      <c r="B52" s="3">
        <v>1777110</v>
      </c>
      <c r="C52" s="3">
        <v>120090</v>
      </c>
      <c r="D52" s="3">
        <v>137010</v>
      </c>
      <c r="E52" s="1">
        <f t="shared" si="40"/>
        <v>-16920</v>
      </c>
      <c r="G52" s="7">
        <f t="shared" si="36"/>
        <v>6.757600823809444E-2</v>
      </c>
      <c r="H52" s="7">
        <f t="shared" si="37"/>
        <v>7.7097084592400014E-2</v>
      </c>
      <c r="I52" s="7">
        <f t="shared" si="38"/>
        <v>-9.5210763543055865E-3</v>
      </c>
      <c r="J52" s="7"/>
      <c r="K52" s="8">
        <f t="shared" si="44"/>
        <v>1777110</v>
      </c>
      <c r="L52" s="8">
        <f t="shared" ref="L52:M52" si="58">SUM(C49:C52)</f>
        <v>534380</v>
      </c>
      <c r="M52" s="8">
        <f t="shared" si="58"/>
        <v>528080</v>
      </c>
      <c r="N52" s="1">
        <f t="shared" si="46"/>
        <v>6300</v>
      </c>
      <c r="P52" s="7">
        <f t="shared" si="47"/>
        <v>7.5451801346895275E-2</v>
      </c>
      <c r="Q52" s="7">
        <f t="shared" si="48"/>
        <v>7.412387642486902E-2</v>
      </c>
      <c r="R52" s="7">
        <f t="shared" si="49"/>
        <v>1.3279249220262573E-3</v>
      </c>
    </row>
    <row r="53" spans="1:18" x14ac:dyDescent="0.2">
      <c r="A53" s="10">
        <v>40513</v>
      </c>
      <c r="B53" s="3">
        <v>1810470</v>
      </c>
      <c r="C53" s="3">
        <v>125660</v>
      </c>
      <c r="D53" s="3">
        <v>92310</v>
      </c>
      <c r="E53" s="1">
        <f t="shared" si="40"/>
        <v>33350</v>
      </c>
      <c r="G53" s="7">
        <f t="shared" si="36"/>
        <v>6.9407391450838726E-2</v>
      </c>
      <c r="H53" s="7">
        <f t="shared" si="37"/>
        <v>5.0986760343999071E-2</v>
      </c>
      <c r="I53" s="7">
        <f t="shared" si="38"/>
        <v>1.8420631106839662E-2</v>
      </c>
      <c r="J53" s="7"/>
      <c r="K53" s="8">
        <f t="shared" si="44"/>
        <v>1810470</v>
      </c>
      <c r="L53" s="8">
        <f t="shared" ref="L53:M53" si="59">SUM(C50:C53)</f>
        <v>535480</v>
      </c>
      <c r="M53" s="8">
        <f t="shared" si="59"/>
        <v>523600</v>
      </c>
      <c r="N53" s="1">
        <f t="shared" si="46"/>
        <v>11880</v>
      </c>
      <c r="P53" s="7">
        <f t="shared" si="47"/>
        <v>7.4083501992613765E-2</v>
      </c>
      <c r="Q53" s="7">
        <f t="shared" si="48"/>
        <v>7.1305666256320371E-2</v>
      </c>
      <c r="R53" s="7">
        <f t="shared" si="49"/>
        <v>2.7778357362933906E-3</v>
      </c>
    </row>
    <row r="54" spans="1:18" x14ac:dyDescent="0.2">
      <c r="A54" s="10">
        <v>40603</v>
      </c>
      <c r="B54" s="3">
        <v>1777960</v>
      </c>
      <c r="C54" s="3">
        <v>133290</v>
      </c>
      <c r="D54" s="3">
        <v>165790</v>
      </c>
      <c r="E54" s="1">
        <f t="shared" si="40"/>
        <v>-32500</v>
      </c>
      <c r="G54" s="7">
        <f t="shared" si="36"/>
        <v>7.4967940786069429E-2</v>
      </c>
      <c r="H54" s="7">
        <f t="shared" si="37"/>
        <v>9.3247317149992126E-2</v>
      </c>
      <c r="I54" s="7">
        <f t="shared" si="38"/>
        <v>-1.8279376363922697E-2</v>
      </c>
      <c r="J54" s="7"/>
      <c r="K54" s="8">
        <f t="shared" si="44"/>
        <v>1777960</v>
      </c>
      <c r="L54" s="8">
        <f t="shared" ref="L54:M54" si="60">SUM(C51:C54)</f>
        <v>550840</v>
      </c>
      <c r="M54" s="8">
        <f t="shared" si="60"/>
        <v>539240</v>
      </c>
      <c r="N54" s="1">
        <f t="shared" si="46"/>
        <v>11600</v>
      </c>
      <c r="P54" s="7">
        <f t="shared" si="47"/>
        <v>7.3987501127118119E-2</v>
      </c>
      <c r="Q54" s="7">
        <f t="shared" si="48"/>
        <v>7.1265770983471241E-2</v>
      </c>
      <c r="R54" s="7">
        <f t="shared" si="49"/>
        <v>2.7217301436468686E-3</v>
      </c>
    </row>
    <row r="55" spans="1:18" x14ac:dyDescent="0.2">
      <c r="A55" s="10">
        <v>40695</v>
      </c>
      <c r="B55" s="3">
        <v>1803540</v>
      </c>
      <c r="C55" s="3">
        <v>161880</v>
      </c>
      <c r="D55" s="3">
        <v>136290</v>
      </c>
      <c r="E55" s="1">
        <f t="shared" si="40"/>
        <v>25590</v>
      </c>
      <c r="G55" s="7">
        <f t="shared" si="36"/>
        <v>8.9756811603845771E-2</v>
      </c>
      <c r="H55" s="7">
        <f t="shared" si="37"/>
        <v>7.5568049502644799E-2</v>
      </c>
      <c r="I55" s="7">
        <f t="shared" si="38"/>
        <v>1.4188762101200972E-2</v>
      </c>
      <c r="J55" s="7"/>
      <c r="K55" s="8">
        <f t="shared" si="44"/>
        <v>1803540</v>
      </c>
      <c r="L55" s="8">
        <f t="shared" ref="L55:M55" si="61">SUM(C52:C55)</f>
        <v>540920</v>
      </c>
      <c r="M55" s="8">
        <f t="shared" si="61"/>
        <v>531400</v>
      </c>
      <c r="N55" s="1">
        <f t="shared" si="46"/>
        <v>9520</v>
      </c>
      <c r="P55" s="7">
        <f t="shared" si="47"/>
        <v>7.4524162179371828E-2</v>
      </c>
      <c r="Q55" s="7">
        <f t="shared" si="48"/>
        <v>7.2384103210088452E-2</v>
      </c>
      <c r="R55" s="7">
        <f t="shared" si="49"/>
        <v>2.1400589692833708E-3</v>
      </c>
    </row>
    <row r="56" spans="1:18" x14ac:dyDescent="0.2">
      <c r="A56" s="10">
        <v>40787</v>
      </c>
      <c r="B56" s="3">
        <v>1797080</v>
      </c>
      <c r="C56" s="3">
        <v>111760</v>
      </c>
      <c r="D56" s="3">
        <v>118230</v>
      </c>
      <c r="E56" s="1">
        <f t="shared" si="40"/>
        <v>-6470</v>
      </c>
      <c r="G56" s="7">
        <f t="shared" si="36"/>
        <v>6.2189774523115277E-2</v>
      </c>
      <c r="H56" s="7">
        <f t="shared" si="37"/>
        <v>6.5790059429741587E-2</v>
      </c>
      <c r="I56" s="7">
        <f t="shared" si="38"/>
        <v>-3.6002849066263049E-3</v>
      </c>
      <c r="J56" s="7"/>
      <c r="K56" s="8">
        <f t="shared" si="44"/>
        <v>1797080</v>
      </c>
      <c r="L56" s="8">
        <f t="shared" ref="L56:M56" si="62">SUM(C53:C56)</f>
        <v>532590</v>
      </c>
      <c r="M56" s="8">
        <f t="shared" si="62"/>
        <v>512620</v>
      </c>
      <c r="N56" s="1">
        <f t="shared" si="46"/>
        <v>19970</v>
      </c>
      <c r="P56" s="7">
        <f t="shared" si="47"/>
        <v>7.4024784794834528E-2</v>
      </c>
      <c r="Q56" s="7">
        <f t="shared" si="48"/>
        <v>7.0284724501532156E-2</v>
      </c>
      <c r="R56" s="7">
        <f t="shared" si="49"/>
        <v>3.7400602933023684E-3</v>
      </c>
    </row>
    <row r="57" spans="1:18" x14ac:dyDescent="0.2">
      <c r="A57" s="10">
        <v>40878</v>
      </c>
      <c r="B57" s="3">
        <v>1830070</v>
      </c>
      <c r="C57" s="3">
        <v>126420</v>
      </c>
      <c r="D57" s="3">
        <v>93420</v>
      </c>
      <c r="E57" s="1">
        <f t="shared" si="40"/>
        <v>33000</v>
      </c>
      <c r="G57" s="7">
        <f t="shared" si="36"/>
        <v>6.9079324834569175E-2</v>
      </c>
      <c r="H57" s="7">
        <f t="shared" si="37"/>
        <v>5.1047227701672616E-2</v>
      </c>
      <c r="I57" s="7">
        <f t="shared" si="38"/>
        <v>1.8032097132896555E-2</v>
      </c>
      <c r="J57" s="7"/>
      <c r="K57" s="8">
        <f t="shared" si="44"/>
        <v>1830070</v>
      </c>
      <c r="L57" s="8">
        <f t="shared" ref="L57:M57" si="63">SUM(C54:C57)</f>
        <v>533350</v>
      </c>
      <c r="M57" s="8">
        <f t="shared" si="63"/>
        <v>513730</v>
      </c>
      <c r="N57" s="1">
        <f t="shared" si="46"/>
        <v>19620</v>
      </c>
      <c r="P57" s="7">
        <f t="shared" si="47"/>
        <v>7.2279240432111938E-2</v>
      </c>
      <c r="Q57" s="7">
        <f t="shared" si="48"/>
        <v>7.0284941182623586E-2</v>
      </c>
      <c r="R57" s="7">
        <f t="shared" si="49"/>
        <v>1.9942992494883503E-3</v>
      </c>
    </row>
    <row r="58" spans="1:18" x14ac:dyDescent="0.2">
      <c r="A58" s="10">
        <v>40969</v>
      </c>
      <c r="B58" s="3">
        <v>1793410</v>
      </c>
      <c r="C58" s="3">
        <v>138310</v>
      </c>
      <c r="D58" s="3">
        <v>174970</v>
      </c>
      <c r="E58" s="1">
        <f t="shared" si="40"/>
        <v>-36660</v>
      </c>
      <c r="G58" s="7">
        <f t="shared" si="36"/>
        <v>7.7121238311373311E-2</v>
      </c>
      <c r="H58" s="7">
        <f t="shared" si="37"/>
        <v>9.7562743600180662E-2</v>
      </c>
      <c r="I58" s="7">
        <f t="shared" si="38"/>
        <v>-2.0441505288807355E-2</v>
      </c>
      <c r="J58" s="7"/>
      <c r="K58" s="8">
        <f t="shared" si="44"/>
        <v>1793410</v>
      </c>
      <c r="L58" s="8">
        <f t="shared" ref="L58:M58" si="64">SUM(C55:C58)</f>
        <v>538370</v>
      </c>
      <c r="M58" s="8">
        <f t="shared" si="64"/>
        <v>522910</v>
      </c>
      <c r="N58" s="1">
        <f t="shared" si="46"/>
        <v>15460</v>
      </c>
      <c r="P58" s="7">
        <f t="shared" si="47"/>
        <v>7.3658635740596778E-2</v>
      </c>
      <c r="Q58" s="7">
        <f t="shared" si="48"/>
        <v>7.1557281809416812E-2</v>
      </c>
      <c r="R58" s="7">
        <f t="shared" si="49"/>
        <v>2.1013539311799719E-3</v>
      </c>
    </row>
    <row r="59" spans="1:18" x14ac:dyDescent="0.2">
      <c r="A59" s="10">
        <v>41061</v>
      </c>
      <c r="B59" s="3">
        <v>1830660</v>
      </c>
      <c r="C59" s="3">
        <v>160280</v>
      </c>
      <c r="D59" s="3">
        <v>123030</v>
      </c>
      <c r="E59" s="1">
        <f t="shared" si="40"/>
        <v>37250</v>
      </c>
      <c r="G59" s="7">
        <f t="shared" si="36"/>
        <v>8.7553122917417764E-2</v>
      </c>
      <c r="H59" s="7">
        <f t="shared" si="37"/>
        <v>6.7205270230408704E-2</v>
      </c>
      <c r="I59" s="7">
        <f t="shared" si="38"/>
        <v>2.0347852687009057E-2</v>
      </c>
      <c r="J59" s="7"/>
      <c r="K59" s="8">
        <f t="shared" si="44"/>
        <v>1830660</v>
      </c>
      <c r="L59" s="8">
        <f t="shared" ref="L59:M59" si="65">SUM(C56:C59)</f>
        <v>536770</v>
      </c>
      <c r="M59" s="8">
        <f t="shared" si="65"/>
        <v>509650</v>
      </c>
      <c r="N59" s="1">
        <f t="shared" si="46"/>
        <v>27120</v>
      </c>
      <c r="P59" s="7">
        <f t="shared" si="47"/>
        <v>7.0545428660603302E-2</v>
      </c>
      <c r="Q59" s="7">
        <f t="shared" si="48"/>
        <v>6.7253199143609652E-2</v>
      </c>
      <c r="R59" s="7">
        <f t="shared" si="49"/>
        <v>3.2922295169936539E-3</v>
      </c>
    </row>
    <row r="60" spans="1:18" x14ac:dyDescent="0.2">
      <c r="A60" s="10">
        <v>41153</v>
      </c>
      <c r="B60" s="3">
        <v>1811570</v>
      </c>
      <c r="C60" s="3">
        <v>100150</v>
      </c>
      <c r="D60" s="3">
        <v>119250</v>
      </c>
      <c r="E60" s="1">
        <f t="shared" si="40"/>
        <v>-19100</v>
      </c>
      <c r="G60" s="7">
        <f t="shared" si="36"/>
        <v>5.528353858807554E-2</v>
      </c>
      <c r="H60" s="7">
        <f t="shared" si="37"/>
        <v>6.582687944710941E-2</v>
      </c>
      <c r="I60" s="7">
        <f t="shared" si="38"/>
        <v>-1.0543340859033877E-2</v>
      </c>
      <c r="J60" s="7"/>
      <c r="K60" s="8">
        <f t="shared" si="44"/>
        <v>1811570</v>
      </c>
      <c r="L60" s="8">
        <f t="shared" ref="L60:M60" si="66">SUM(C57:C60)</f>
        <v>525160</v>
      </c>
      <c r="M60" s="8">
        <f t="shared" si="66"/>
        <v>510670</v>
      </c>
      <c r="N60" s="1">
        <f t="shared" si="46"/>
        <v>14490</v>
      </c>
      <c r="P60" s="7">
        <f t="shared" si="47"/>
        <v>6.979535661527507E-2</v>
      </c>
      <c r="Q60" s="7">
        <f t="shared" si="48"/>
        <v>6.6220269556926545E-2</v>
      </c>
      <c r="R60" s="7">
        <f t="shared" si="49"/>
        <v>3.5750870583485307E-3</v>
      </c>
    </row>
    <row r="61" spans="1:18" x14ac:dyDescent="0.2">
      <c r="A61" s="10">
        <v>41244</v>
      </c>
      <c r="B61" s="3">
        <v>1845380</v>
      </c>
      <c r="C61" s="3">
        <v>137570</v>
      </c>
      <c r="D61" s="3">
        <v>103760</v>
      </c>
      <c r="E61" s="1">
        <f t="shared" si="40"/>
        <v>33810</v>
      </c>
      <c r="G61" s="7">
        <f t="shared" si="36"/>
        <v>7.454833150895751E-2</v>
      </c>
      <c r="H61" s="7">
        <f t="shared" si="37"/>
        <v>5.6226901776327907E-2</v>
      </c>
      <c r="I61" s="7">
        <f t="shared" si="38"/>
        <v>1.8321429732629593E-2</v>
      </c>
      <c r="J61" s="7"/>
      <c r="K61" s="8">
        <f t="shared" si="44"/>
        <v>1845380</v>
      </c>
      <c r="L61" s="8">
        <f t="shared" ref="L61:M61" si="67">SUM(C58:C61)</f>
        <v>536310</v>
      </c>
      <c r="M61" s="8">
        <f t="shared" si="67"/>
        <v>521010</v>
      </c>
      <c r="N61" s="1">
        <f t="shared" si="46"/>
        <v>15300</v>
      </c>
      <c r="P61" s="7">
        <f t="shared" si="47"/>
        <v>7.0059846094526423E-2</v>
      </c>
      <c r="Q61" s="7">
        <f t="shared" si="48"/>
        <v>6.540711093250208E-2</v>
      </c>
      <c r="R61" s="7">
        <f t="shared" si="49"/>
        <v>4.65273516202434E-3</v>
      </c>
    </row>
    <row r="62" spans="1:18" x14ac:dyDescent="0.2">
      <c r="A62" s="10">
        <v>41334</v>
      </c>
      <c r="B62" s="3">
        <v>1817470</v>
      </c>
      <c r="C62" s="3">
        <v>117340</v>
      </c>
      <c r="D62" s="3">
        <v>145250</v>
      </c>
      <c r="E62" s="1">
        <f t="shared" si="40"/>
        <v>-27910</v>
      </c>
      <c r="G62" s="7">
        <f t="shared" si="36"/>
        <v>6.4562276131105323E-2</v>
      </c>
      <c r="H62" s="7">
        <f t="shared" si="37"/>
        <v>7.9918788205582486E-2</v>
      </c>
      <c r="I62" s="7">
        <f t="shared" si="38"/>
        <v>-1.5356512074477158E-2</v>
      </c>
      <c r="J62" s="7"/>
      <c r="K62" s="8">
        <f t="shared" si="44"/>
        <v>1817470</v>
      </c>
      <c r="L62" s="8">
        <f t="shared" ref="L62:M62" si="68">SUM(C59:C62)</f>
        <v>515340</v>
      </c>
      <c r="M62" s="8">
        <f t="shared" si="68"/>
        <v>491290</v>
      </c>
      <c r="N62" s="1">
        <f t="shared" si="46"/>
        <v>24050</v>
      </c>
      <c r="P62" s="7">
        <f t="shared" si="47"/>
        <v>6.9176354352676314E-2</v>
      </c>
      <c r="Q62" s="7">
        <f t="shared" si="48"/>
        <v>6.3326625175971027E-2</v>
      </c>
      <c r="R62" s="7">
        <f t="shared" si="49"/>
        <v>5.849729176705282E-3</v>
      </c>
    </row>
    <row r="63" spans="1:18" x14ac:dyDescent="0.2">
      <c r="A63" s="10">
        <v>41426</v>
      </c>
      <c r="B63" s="3">
        <v>1856870</v>
      </c>
      <c r="C63" s="3">
        <v>156630</v>
      </c>
      <c r="D63" s="3">
        <v>117220</v>
      </c>
      <c r="E63" s="1">
        <f t="shared" si="40"/>
        <v>39410</v>
      </c>
      <c r="G63" s="7">
        <f t="shared" si="36"/>
        <v>8.4351623969367809E-2</v>
      </c>
      <c r="H63" s="7">
        <f t="shared" si="37"/>
        <v>6.3127736459741388E-2</v>
      </c>
      <c r="I63" s="7">
        <f t="shared" si="38"/>
        <v>2.1223887509626414E-2</v>
      </c>
      <c r="J63" s="7"/>
      <c r="K63" s="8">
        <f t="shared" si="44"/>
        <v>1856870</v>
      </c>
      <c r="L63" s="8">
        <f t="shared" ref="L63:M63" si="69">SUM(C60:C63)</f>
        <v>511690</v>
      </c>
      <c r="M63" s="8">
        <f t="shared" si="69"/>
        <v>485480</v>
      </c>
      <c r="N63" s="1">
        <f t="shared" si="46"/>
        <v>26210</v>
      </c>
      <c r="P63" s="7">
        <f t="shared" si="47"/>
        <v>6.995290870243423E-2</v>
      </c>
      <c r="Q63" s="7">
        <f t="shared" si="48"/>
        <v>6.366915110928105E-2</v>
      </c>
      <c r="R63" s="7">
        <f t="shared" si="49"/>
        <v>6.2837575931531855E-3</v>
      </c>
    </row>
    <row r="64" spans="1:18" x14ac:dyDescent="0.2">
      <c r="A64" s="10">
        <v>41518</v>
      </c>
      <c r="B64" s="3">
        <v>1845840</v>
      </c>
      <c r="C64" s="3">
        <v>104490</v>
      </c>
      <c r="D64" s="3">
        <v>115530</v>
      </c>
      <c r="E64" s="1">
        <f t="shared" si="40"/>
        <v>-11040</v>
      </c>
      <c r="G64" s="7">
        <f t="shared" si="36"/>
        <v>5.6608373423481989E-2</v>
      </c>
      <c r="H64" s="7">
        <f t="shared" si="37"/>
        <v>6.2589390196333375E-2</v>
      </c>
      <c r="I64" s="7">
        <f t="shared" si="38"/>
        <v>-5.9810167728513849E-3</v>
      </c>
      <c r="J64" s="7"/>
      <c r="K64" s="8">
        <f t="shared" si="44"/>
        <v>1845840</v>
      </c>
      <c r="L64" s="8">
        <f t="shared" ref="L64:M64" si="70">SUM(C61:C64)</f>
        <v>516030</v>
      </c>
      <c r="M64" s="8">
        <f t="shared" si="70"/>
        <v>481760</v>
      </c>
      <c r="N64" s="1">
        <f t="shared" si="46"/>
        <v>34270</v>
      </c>
      <c r="P64" s="7">
        <f t="shared" si="47"/>
        <v>6.9039371673879232E-2</v>
      </c>
      <c r="Q64" s="7">
        <f t="shared" si="48"/>
        <v>6.2723324061622454E-2</v>
      </c>
      <c r="R64" s="7">
        <f t="shared" si="49"/>
        <v>6.3160476122567843E-3</v>
      </c>
    </row>
    <row r="65" spans="1:18" x14ac:dyDescent="0.2">
      <c r="A65" s="10">
        <v>41609</v>
      </c>
      <c r="B65" s="3">
        <v>1888710</v>
      </c>
      <c r="C65" s="3">
        <v>134060</v>
      </c>
      <c r="D65" s="3">
        <v>91180</v>
      </c>
      <c r="E65" s="1">
        <f t="shared" si="40"/>
        <v>42880</v>
      </c>
      <c r="G65" s="7">
        <f t="shared" si="36"/>
        <v>7.0979663368118978E-2</v>
      </c>
      <c r="H65" s="7">
        <f t="shared" si="37"/>
        <v>4.8276336758951877E-2</v>
      </c>
      <c r="I65" s="7">
        <f t="shared" si="38"/>
        <v>2.2703326609167105E-2</v>
      </c>
      <c r="J65" s="7"/>
      <c r="K65" s="8">
        <f t="shared" si="44"/>
        <v>1888710</v>
      </c>
      <c r="L65" s="8">
        <f t="shared" ref="L65:M65" si="71">SUM(C62:C65)</f>
        <v>512520</v>
      </c>
      <c r="M65" s="8">
        <f t="shared" si="71"/>
        <v>469180</v>
      </c>
      <c r="N65" s="1">
        <f t="shared" si="46"/>
        <v>43340</v>
      </c>
      <c r="P65" s="7">
        <f t="shared" si="47"/>
        <v>6.9648251050322837E-2</v>
      </c>
      <c r="Q65" s="7">
        <f t="shared" si="48"/>
        <v>6.2802290458276969E-2</v>
      </c>
      <c r="R65" s="7">
        <f t="shared" si="49"/>
        <v>6.8459605920458723E-3</v>
      </c>
    </row>
    <row r="66" spans="1:18" x14ac:dyDescent="0.2">
      <c r="A66" s="10">
        <v>41699</v>
      </c>
      <c r="B66" s="3">
        <v>1864310</v>
      </c>
      <c r="C66" s="3">
        <v>126370</v>
      </c>
      <c r="D66" s="3">
        <v>150770</v>
      </c>
      <c r="E66" s="1">
        <f t="shared" si="40"/>
        <v>-24400</v>
      </c>
      <c r="G66" s="7">
        <f t="shared" si="36"/>
        <v>6.7783791322258632E-2</v>
      </c>
      <c r="H66" s="7">
        <f t="shared" si="37"/>
        <v>8.0871743433227311E-2</v>
      </c>
      <c r="I66" s="7">
        <f t="shared" si="38"/>
        <v>-1.308795211096867E-2</v>
      </c>
      <c r="J66" s="7"/>
      <c r="K66" s="8">
        <f t="shared" si="44"/>
        <v>1864310</v>
      </c>
      <c r="L66" s="8">
        <f t="shared" ref="L66:M66" si="72">SUM(C63:C66)</f>
        <v>521550</v>
      </c>
      <c r="M66" s="8">
        <f t="shared" si="72"/>
        <v>474700</v>
      </c>
      <c r="N66" s="1">
        <f t="shared" si="46"/>
        <v>46850</v>
      </c>
      <c r="P66" s="7">
        <f t="shared" si="47"/>
        <v>6.95638572365576E-2</v>
      </c>
      <c r="Q66" s="7">
        <f t="shared" si="48"/>
        <v>6.2594721490885047E-2</v>
      </c>
      <c r="R66" s="7">
        <f t="shared" si="49"/>
        <v>6.9691357456725502E-3</v>
      </c>
    </row>
    <row r="67" spans="1:18" x14ac:dyDescent="0.2">
      <c r="A67" s="10">
        <v>41791</v>
      </c>
      <c r="B67" s="3">
        <v>1904250</v>
      </c>
      <c r="C67" s="3">
        <v>153090</v>
      </c>
      <c r="D67" s="3">
        <v>113140</v>
      </c>
      <c r="E67" s="1">
        <f t="shared" si="40"/>
        <v>39950</v>
      </c>
      <c r="G67" s="7">
        <f t="shared" si="36"/>
        <v>8.0393855848759355E-2</v>
      </c>
      <c r="H67" s="7">
        <f t="shared" si="37"/>
        <v>5.9414467638177759E-2</v>
      </c>
      <c r="I67" s="7">
        <f t="shared" si="38"/>
        <v>2.0979388210581595E-2</v>
      </c>
      <c r="J67" s="7"/>
      <c r="K67" s="8">
        <f t="shared" si="44"/>
        <v>1904250</v>
      </c>
      <c r="L67" s="8">
        <f t="shared" ref="L67:M67" si="73">SUM(C64:C67)</f>
        <v>518010</v>
      </c>
      <c r="M67" s="8">
        <f t="shared" si="73"/>
        <v>470620</v>
      </c>
      <c r="N67" s="1">
        <f t="shared" si="46"/>
        <v>47390</v>
      </c>
      <c r="P67" s="7">
        <f t="shared" si="47"/>
        <v>6.9751110786243478E-2</v>
      </c>
      <c r="Q67" s="7">
        <f t="shared" si="48"/>
        <v>6.2779654468467241E-2</v>
      </c>
      <c r="R67" s="7">
        <f t="shared" si="49"/>
        <v>6.971456317776235E-3</v>
      </c>
    </row>
    <row r="68" spans="1:18" x14ac:dyDescent="0.2">
      <c r="A68" s="10">
        <v>41883</v>
      </c>
      <c r="B68" s="3">
        <v>1897550</v>
      </c>
      <c r="C68" s="3">
        <v>112660</v>
      </c>
      <c r="D68" s="3">
        <v>119370</v>
      </c>
      <c r="E68" s="1">
        <f t="shared" si="40"/>
        <v>-6710</v>
      </c>
      <c r="G68" s="7">
        <f t="shared" si="36"/>
        <v>5.9371294564043109E-2</v>
      </c>
      <c r="H68" s="7">
        <f t="shared" si="37"/>
        <v>6.2907433269215565E-2</v>
      </c>
      <c r="I68" s="7">
        <f t="shared" si="38"/>
        <v>-3.5361387051724594E-3</v>
      </c>
      <c r="J68" s="7"/>
      <c r="K68" s="8">
        <f t="shared" si="44"/>
        <v>1897550</v>
      </c>
      <c r="L68" s="8">
        <f t="shared" ref="L68:M68" si="74">SUM(C65:C68)</f>
        <v>526180</v>
      </c>
      <c r="M68" s="8">
        <f t="shared" si="74"/>
        <v>474460</v>
      </c>
      <c r="N68" s="1">
        <f t="shared" si="46"/>
        <v>51720</v>
      </c>
      <c r="P68" s="7">
        <f t="shared" si="47"/>
        <v>7.162934459045979E-2</v>
      </c>
      <c r="Q68" s="7">
        <f t="shared" si="48"/>
        <v>6.4913445282275217E-2</v>
      </c>
      <c r="R68" s="7">
        <f t="shared" si="49"/>
        <v>6.7158993081845812E-3</v>
      </c>
    </row>
    <row r="69" spans="1:18" x14ac:dyDescent="0.2">
      <c r="A69" s="10">
        <v>41974</v>
      </c>
      <c r="B69" s="3">
        <v>1941720</v>
      </c>
      <c r="C69" s="3">
        <v>137110</v>
      </c>
      <c r="D69" s="3">
        <v>92930</v>
      </c>
      <c r="E69" s="1">
        <f t="shared" si="40"/>
        <v>44180</v>
      </c>
      <c r="G69" s="7">
        <f t="shared" si="36"/>
        <v>7.0612652699668335E-2</v>
      </c>
      <c r="H69" s="7">
        <f t="shared" si="37"/>
        <v>4.7859629606740416E-2</v>
      </c>
      <c r="I69" s="7">
        <f t="shared" si="38"/>
        <v>2.275302309292792E-2</v>
      </c>
      <c r="J69" s="7"/>
      <c r="K69" s="8">
        <f t="shared" si="44"/>
        <v>1941720</v>
      </c>
      <c r="L69" s="8">
        <f t="shared" ref="L69:M69" si="75">SUM(C66:C69)</f>
        <v>529230</v>
      </c>
      <c r="M69" s="8">
        <f t="shared" si="75"/>
        <v>476210</v>
      </c>
      <c r="N69" s="1">
        <f t="shared" si="46"/>
        <v>53020</v>
      </c>
      <c r="P69" s="7">
        <f t="shared" si="47"/>
        <v>7.157053041844208E-2</v>
      </c>
      <c r="Q69" s="7">
        <f t="shared" si="48"/>
        <v>6.5673984827511536E-2</v>
      </c>
      <c r="R69" s="7">
        <f t="shared" si="49"/>
        <v>5.8965455909305332E-3</v>
      </c>
    </row>
    <row r="70" spans="1:18" x14ac:dyDescent="0.2">
      <c r="A70" s="10">
        <v>42064</v>
      </c>
      <c r="B70" s="3">
        <v>1917720</v>
      </c>
      <c r="C70" s="3">
        <v>131520</v>
      </c>
      <c r="D70" s="3">
        <v>155530</v>
      </c>
      <c r="E70" s="1">
        <f t="shared" si="40"/>
        <v>-24010</v>
      </c>
      <c r="G70" s="7">
        <f t="shared" si="36"/>
        <v>6.85814404605469E-2</v>
      </c>
      <c r="H70" s="7">
        <f t="shared" si="37"/>
        <v>8.1101516384039382E-2</v>
      </c>
      <c r="I70" s="7">
        <f t="shared" si="38"/>
        <v>-1.2520075923492481E-2</v>
      </c>
      <c r="J70" s="7"/>
      <c r="K70" s="8">
        <f t="shared" si="44"/>
        <v>1917720</v>
      </c>
      <c r="L70" s="8">
        <f t="shared" ref="L70:M70" si="76">SUM(C67:C70)</f>
        <v>534380</v>
      </c>
      <c r="M70" s="8">
        <f t="shared" si="76"/>
        <v>480970</v>
      </c>
      <c r="N70" s="1">
        <f t="shared" si="46"/>
        <v>53410</v>
      </c>
      <c r="P70" s="7">
        <f t="shared" si="47"/>
        <v>7.1533112154546857E-2</v>
      </c>
      <c r="Q70" s="7">
        <f t="shared" si="48"/>
        <v>6.5016831697113961E-2</v>
      </c>
      <c r="R70" s="7">
        <f t="shared" si="49"/>
        <v>6.5162804574329007E-3</v>
      </c>
    </row>
    <row r="71" spans="1:18" x14ac:dyDescent="0.2">
      <c r="A71" s="10">
        <v>42156</v>
      </c>
      <c r="B71" s="3">
        <v>1956050</v>
      </c>
      <c r="C71" s="3">
        <v>171190</v>
      </c>
      <c r="D71" s="3">
        <v>132850</v>
      </c>
      <c r="E71" s="1">
        <f t="shared" si="40"/>
        <v>38340</v>
      </c>
      <c r="G71" s="7">
        <f t="shared" ref="G71:G76" si="77">C71/$B71</f>
        <v>8.7518212724623609E-2</v>
      </c>
      <c r="H71" s="7">
        <f t="shared" ref="H71:H76" si="78">D71/$B71</f>
        <v>6.7917486771810531E-2</v>
      </c>
      <c r="I71" s="7">
        <f t="shared" ref="I71:I76" si="79">E71/$B71</f>
        <v>1.9600725952813067E-2</v>
      </c>
      <c r="J71" s="7"/>
      <c r="K71" s="8">
        <f t="shared" si="44"/>
        <v>1956050</v>
      </c>
      <c r="L71" s="8">
        <f t="shared" ref="L71:M71" si="80">SUM(C68:C71)</f>
        <v>552480</v>
      </c>
      <c r="M71" s="8">
        <f t="shared" si="80"/>
        <v>500680</v>
      </c>
      <c r="N71" s="1">
        <f t="shared" si="46"/>
        <v>51800</v>
      </c>
      <c r="P71" s="7">
        <f t="shared" si="47"/>
        <v>7.1359837482402835E-2</v>
      </c>
      <c r="Q71" s="7">
        <f t="shared" si="48"/>
        <v>6.5411805437109713E-2</v>
      </c>
      <c r="R71" s="7">
        <f t="shared" si="49"/>
        <v>5.948032045293125E-3</v>
      </c>
    </row>
    <row r="72" spans="1:18" x14ac:dyDescent="0.2">
      <c r="A72" s="10">
        <v>42248</v>
      </c>
      <c r="B72" s="3">
        <v>1943290</v>
      </c>
      <c r="C72" s="3">
        <v>115480</v>
      </c>
      <c r="D72" s="3">
        <v>128240</v>
      </c>
      <c r="E72" s="1">
        <f t="shared" ref="E72:E76" si="81">C72-D72</f>
        <v>-12760</v>
      </c>
      <c r="G72" s="7">
        <f t="shared" si="77"/>
        <v>5.9424995754622317E-2</v>
      </c>
      <c r="H72" s="7">
        <f t="shared" si="78"/>
        <v>6.5991179906241482E-2</v>
      </c>
      <c r="I72" s="7">
        <f t="shared" si="79"/>
        <v>-6.5661841516191609E-3</v>
      </c>
      <c r="J72" s="7"/>
      <c r="K72" s="8">
        <f t="shared" si="44"/>
        <v>1943290</v>
      </c>
      <c r="L72" s="8">
        <f t="shared" ref="L72:M72" si="82">SUM(C69:C72)</f>
        <v>555300</v>
      </c>
      <c r="M72" s="8">
        <f t="shared" si="82"/>
        <v>509550</v>
      </c>
      <c r="N72" s="1">
        <f t="shared" si="46"/>
        <v>45750</v>
      </c>
      <c r="P72" s="7">
        <f t="shared" si="47"/>
        <v>7.2311761344384828E-2</v>
      </c>
      <c r="Q72" s="7">
        <f t="shared" si="48"/>
        <v>6.557694155486217E-2</v>
      </c>
      <c r="R72" s="7">
        <f t="shared" si="49"/>
        <v>6.7348197895226586E-3</v>
      </c>
    </row>
    <row r="73" spans="1:18" x14ac:dyDescent="0.2">
      <c r="A73" s="10">
        <v>42339</v>
      </c>
      <c r="B73" s="3">
        <v>1992610</v>
      </c>
      <c r="C73" s="3">
        <v>140460</v>
      </c>
      <c r="D73" s="3">
        <v>91140</v>
      </c>
      <c r="E73" s="1">
        <f t="shared" si="81"/>
        <v>49320</v>
      </c>
      <c r="G73" s="7">
        <f t="shared" si="77"/>
        <v>7.0490462258043465E-2</v>
      </c>
      <c r="H73" s="7">
        <f t="shared" si="78"/>
        <v>4.5739005625787282E-2</v>
      </c>
      <c r="I73" s="7">
        <f t="shared" si="79"/>
        <v>2.4751456632256186E-2</v>
      </c>
      <c r="J73" s="7"/>
      <c r="K73" s="8">
        <f t="shared" si="44"/>
        <v>1992610</v>
      </c>
      <c r="L73" s="8">
        <f t="shared" ref="L73:M73" si="83">SUM(C70:C73)</f>
        <v>558650</v>
      </c>
      <c r="M73" s="8">
        <f t="shared" si="83"/>
        <v>507760</v>
      </c>
      <c r="N73" s="1">
        <f t="shared" si="46"/>
        <v>50890</v>
      </c>
      <c r="P73" s="7">
        <f t="shared" si="47"/>
        <v>7.2188248640603567E-2</v>
      </c>
      <c r="Q73" s="7">
        <f t="shared" si="48"/>
        <v>6.478670684096724E-2</v>
      </c>
      <c r="R73" s="7">
        <f t="shared" si="49"/>
        <v>7.4015417996363226E-3</v>
      </c>
    </row>
    <row r="74" spans="1:18" x14ac:dyDescent="0.2">
      <c r="A74" s="10">
        <v>42430</v>
      </c>
      <c r="B74" s="3">
        <v>1964430</v>
      </c>
      <c r="C74" s="3">
        <v>133500</v>
      </c>
      <c r="D74" s="3">
        <v>161670</v>
      </c>
      <c r="E74" s="1">
        <f t="shared" si="81"/>
        <v>-28170</v>
      </c>
      <c r="G74" s="7">
        <f t="shared" si="77"/>
        <v>6.7958644492295481E-2</v>
      </c>
      <c r="H74" s="7">
        <f t="shared" si="78"/>
        <v>8.2298682060445008E-2</v>
      </c>
      <c r="I74" s="7">
        <f t="shared" si="79"/>
        <v>-1.4340037568149539E-2</v>
      </c>
      <c r="J74" s="7"/>
      <c r="K74" s="8">
        <f t="shared" si="44"/>
        <v>1964430</v>
      </c>
      <c r="L74" s="8">
        <f t="shared" ref="L74:M74" si="84">SUM(C71:C74)</f>
        <v>560630</v>
      </c>
      <c r="M74" s="8">
        <f t="shared" si="84"/>
        <v>513900</v>
      </c>
      <c r="N74" s="1">
        <f t="shared" si="46"/>
        <v>46730</v>
      </c>
      <c r="P74" s="7">
        <f t="shared" si="47"/>
        <v>7.275435073627845E-2</v>
      </c>
      <c r="Q74" s="7">
        <f t="shared" si="48"/>
        <v>7.113788487282463E-2</v>
      </c>
      <c r="R74" s="7">
        <f t="shared" si="49"/>
        <v>1.6164658634538153E-3</v>
      </c>
    </row>
    <row r="75" spans="1:18" x14ac:dyDescent="0.2">
      <c r="A75" s="10">
        <v>42522</v>
      </c>
      <c r="B75" s="3">
        <v>2009310</v>
      </c>
      <c r="C75" s="3">
        <v>182520</v>
      </c>
      <c r="D75" s="3">
        <v>137640</v>
      </c>
      <c r="E75" s="1">
        <f t="shared" si="81"/>
        <v>44880</v>
      </c>
      <c r="G75" s="7">
        <f t="shared" si="77"/>
        <v>9.083715305254042E-2</v>
      </c>
      <c r="H75" s="7">
        <f t="shared" si="78"/>
        <v>6.850112725263896E-2</v>
      </c>
      <c r="I75" s="7">
        <f t="shared" si="79"/>
        <v>2.233602579990146E-2</v>
      </c>
      <c r="J75" s="7"/>
      <c r="K75" s="8">
        <f t="shared" si="44"/>
        <v>2009310</v>
      </c>
      <c r="L75" s="8">
        <f t="shared" ref="L75:M75" si="85">SUM(C72:C75)</f>
        <v>571960</v>
      </c>
      <c r="M75" s="8">
        <f t="shared" si="85"/>
        <v>518690</v>
      </c>
      <c r="N75" s="1">
        <f t="shared" ref="N75:N76" si="86">L75-M75</f>
        <v>53270</v>
      </c>
      <c r="P75" s="7">
        <f t="shared" ref="P75:P76" si="87">SUM(C75:C78)/SUM($B75:$B78)</f>
        <v>7.5102765251510009E-2</v>
      </c>
      <c r="Q75" s="7">
        <f t="shared" ref="Q75:Q76" si="88">SUM(D75:D78)/SUM($B75:$B78)</f>
        <v>6.5672542171768156E-2</v>
      </c>
      <c r="R75" s="7">
        <f t="shared" ref="R75:R76" si="89">SUM(E75:E78)/SUM($B75:$B78)</f>
        <v>9.4302230797418465E-3</v>
      </c>
    </row>
    <row r="76" spans="1:18" x14ac:dyDescent="0.2">
      <c r="A76" s="10">
        <v>42614</v>
      </c>
      <c r="B76" s="3">
        <v>2002260</v>
      </c>
      <c r="C76" s="3">
        <v>118760</v>
      </c>
      <c r="D76" s="3">
        <v>125810</v>
      </c>
      <c r="E76" s="1">
        <f t="shared" si="81"/>
        <v>-7050</v>
      </c>
      <c r="G76" s="7">
        <f t="shared" si="77"/>
        <v>5.9312976336739487E-2</v>
      </c>
      <c r="H76" s="7">
        <f t="shared" si="78"/>
        <v>6.2833997582731518E-2</v>
      </c>
      <c r="I76" s="7">
        <f t="shared" si="79"/>
        <v>-3.5210212459920289E-3</v>
      </c>
      <c r="J76" s="7"/>
      <c r="K76" s="8">
        <f t="shared" si="44"/>
        <v>2002260</v>
      </c>
      <c r="L76" s="8">
        <f t="shared" ref="L76:M76" si="90">SUM(C73:C76)</f>
        <v>575240</v>
      </c>
      <c r="M76" s="8">
        <f t="shared" si="90"/>
        <v>516260</v>
      </c>
      <c r="N76" s="1">
        <f t="shared" si="86"/>
        <v>58980</v>
      </c>
      <c r="P76" s="7">
        <f t="shared" si="87"/>
        <v>4.7436071545546778E-2</v>
      </c>
      <c r="Q76" s="7">
        <f t="shared" si="88"/>
        <v>5.0252039080037385E-2</v>
      </c>
      <c r="R76" s="7">
        <f t="shared" si="89"/>
        <v>-2.8159675344906093E-3</v>
      </c>
    </row>
    <row r="77" spans="1:18" x14ac:dyDescent="0.2">
      <c r="A77" s="4" t="s">
        <v>6</v>
      </c>
    </row>
    <row r="79" spans="1:18" x14ac:dyDescent="0.2">
      <c r="B79" s="8">
        <f>B76-B16</f>
        <v>501320</v>
      </c>
    </row>
    <row r="80" spans="1:18" x14ac:dyDescent="0.2">
      <c r="B80" s="19">
        <f>B79/15</f>
        <v>33421.333333333336</v>
      </c>
    </row>
  </sheetData>
  <sortState ref="A7:R76">
    <sortCondition ref="A7:A76"/>
  </sortState>
  <hyperlinks>
    <hyperlink ref="A77" r:id="rId1" tooltip="Click once to display linked information. Click and hold to select this cell.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7" sqref="B17"/>
    </sheetView>
  </sheetViews>
  <sheetFormatPr baseColWidth="10" defaultRowHeight="14" x14ac:dyDescent="0.2"/>
  <cols>
    <col min="1" max="1" width="17.83203125" style="20" customWidth="1"/>
    <col min="2" max="16384" width="10.83203125" style="20"/>
  </cols>
  <sheetData>
    <row r="1" spans="1:5" x14ac:dyDescent="0.2">
      <c r="A1" s="23" t="s">
        <v>13</v>
      </c>
    </row>
    <row r="3" spans="1:5" x14ac:dyDescent="0.2">
      <c r="B3" s="20">
        <v>1891</v>
      </c>
      <c r="C3" s="20">
        <v>1966</v>
      </c>
      <c r="D3" s="20">
        <v>2013</v>
      </c>
    </row>
    <row r="4" spans="1:5" x14ac:dyDescent="0.2">
      <c r="A4" s="20" t="s">
        <v>14</v>
      </c>
      <c r="B4" s="20">
        <v>37</v>
      </c>
      <c r="C4" s="20">
        <v>13</v>
      </c>
      <c r="D4" s="20">
        <v>8</v>
      </c>
    </row>
    <row r="5" spans="1:5" x14ac:dyDescent="0.2">
      <c r="A5" s="20" t="s">
        <v>16</v>
      </c>
      <c r="B5" s="20">
        <v>22</v>
      </c>
      <c r="C5" s="20">
        <v>36</v>
      </c>
      <c r="D5" s="20">
        <v>18</v>
      </c>
    </row>
    <row r="6" spans="1:5" x14ac:dyDescent="0.2">
      <c r="A6" s="20" t="s">
        <v>15</v>
      </c>
      <c r="B6" s="20">
        <v>42</v>
      </c>
      <c r="C6" s="20">
        <v>50</v>
      </c>
      <c r="D6" s="20">
        <v>76</v>
      </c>
    </row>
    <row r="8" spans="1:5" x14ac:dyDescent="0.2">
      <c r="A8" s="20" t="s">
        <v>76</v>
      </c>
    </row>
    <row r="11" spans="1:5" x14ac:dyDescent="0.2">
      <c r="A11" s="22" t="s">
        <v>75</v>
      </c>
    </row>
    <row r="13" spans="1:5" x14ac:dyDescent="0.2">
      <c r="B13" s="20">
        <v>1891</v>
      </c>
      <c r="C13" s="20">
        <v>1936</v>
      </c>
      <c r="D13" s="20">
        <v>1966</v>
      </c>
      <c r="E13" s="20">
        <v>2013</v>
      </c>
    </row>
    <row r="14" spans="1:5" x14ac:dyDescent="0.2">
      <c r="A14" s="20" t="s">
        <v>14</v>
      </c>
      <c r="B14" s="21">
        <v>0.36650308206965648</v>
      </c>
      <c r="C14" s="21">
        <v>0.27100000000000002</v>
      </c>
      <c r="D14" s="21">
        <v>0.13108910891089109</v>
      </c>
      <c r="E14" s="21">
        <v>7.0417697169552068E-2</v>
      </c>
    </row>
    <row r="15" spans="1:5" x14ac:dyDescent="0.2">
      <c r="A15" s="20" t="s">
        <v>16</v>
      </c>
      <c r="B15" s="21">
        <v>0.2907164326105045</v>
      </c>
      <c r="C15" s="21">
        <v>0.24199999999999999</v>
      </c>
      <c r="D15" s="21">
        <v>0.37980198019801975</v>
      </c>
      <c r="E15" s="21">
        <v>0.18469109895325889</v>
      </c>
    </row>
    <row r="16" spans="1:5" x14ac:dyDescent="0.2">
      <c r="A16" s="20" t="s">
        <v>15</v>
      </c>
      <c r="B16" s="21">
        <v>0.34278048531983901</v>
      </c>
      <c r="C16" s="21">
        <v>0.48699999999999999</v>
      </c>
      <c r="D16" s="21">
        <v>0.4891089108910891</v>
      </c>
      <c r="E16" s="21">
        <v>0.74488495840515623</v>
      </c>
    </row>
    <row r="17" spans="1:4" x14ac:dyDescent="0.2">
      <c r="B17" s="21"/>
      <c r="C17" s="21"/>
      <c r="D17" s="21"/>
    </row>
    <row r="19" spans="1:4" x14ac:dyDescent="0.2">
      <c r="A19" s="20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L4" sqref="L4"/>
    </sheetView>
  </sheetViews>
  <sheetFormatPr baseColWidth="10" defaultRowHeight="16" x14ac:dyDescent="0.2"/>
  <cols>
    <col min="1" max="1" width="5.5" style="11" customWidth="1"/>
    <col min="2" max="2" width="31.6640625" style="11" customWidth="1"/>
    <col min="3" max="3" width="19.6640625" style="11" customWidth="1"/>
    <col min="4" max="16384" width="10.83203125" style="11"/>
  </cols>
  <sheetData>
    <row r="1" spans="1:12" ht="16" customHeight="1" x14ac:dyDescent="0.2">
      <c r="A1" s="17" t="s">
        <v>74</v>
      </c>
      <c r="B1" s="17"/>
      <c r="C1" s="17"/>
    </row>
    <row r="2" spans="1:12" ht="16" customHeight="1" x14ac:dyDescent="0.2">
      <c r="A2" s="16"/>
      <c r="B2" s="14" t="s">
        <v>73</v>
      </c>
      <c r="C2" s="14"/>
    </row>
    <row r="3" spans="1:12" ht="16" customHeight="1" x14ac:dyDescent="0.2">
      <c r="A3" s="16"/>
      <c r="B3" s="14" t="s">
        <v>72</v>
      </c>
      <c r="C3" s="14"/>
      <c r="H3" s="24" t="s">
        <v>79</v>
      </c>
      <c r="K3" s="24" t="s">
        <v>82</v>
      </c>
    </row>
    <row r="4" spans="1:12" x14ac:dyDescent="0.2">
      <c r="A4" s="16"/>
      <c r="B4" s="15" t="s">
        <v>71</v>
      </c>
      <c r="C4" s="15" t="s">
        <v>70</v>
      </c>
      <c r="E4" s="24" t="s">
        <v>78</v>
      </c>
      <c r="H4" s="24" t="s">
        <v>80</v>
      </c>
      <c r="I4" s="24" t="s">
        <v>81</v>
      </c>
      <c r="K4" s="11" t="str">
        <f>H4</f>
        <v>All</v>
      </c>
      <c r="L4" s="11" t="str">
        <f>I4</f>
        <v>ICT</v>
      </c>
    </row>
    <row r="5" spans="1:12" x14ac:dyDescent="0.2">
      <c r="A5" s="14" t="s">
        <v>69</v>
      </c>
      <c r="B5" s="13">
        <v>1619.2</v>
      </c>
      <c r="C5" s="18">
        <v>4.2000000000000003E-2</v>
      </c>
    </row>
    <row r="6" spans="1:12" x14ac:dyDescent="0.2">
      <c r="A6" s="14" t="s">
        <v>68</v>
      </c>
      <c r="B6" s="13">
        <v>1616.1</v>
      </c>
      <c r="C6" s="18">
        <v>4.4999999999999998E-2</v>
      </c>
    </row>
    <row r="7" spans="1:12" x14ac:dyDescent="0.2">
      <c r="A7" s="14" t="s">
        <v>67</v>
      </c>
      <c r="B7" s="13">
        <v>1555.7</v>
      </c>
      <c r="C7" s="18">
        <v>6.3E-2</v>
      </c>
    </row>
    <row r="8" spans="1:12" x14ac:dyDescent="0.2">
      <c r="A8" s="14" t="s">
        <v>66</v>
      </c>
      <c r="B8" s="13">
        <v>1523.3</v>
      </c>
      <c r="C8" s="18">
        <v>7.2999999999999995E-2</v>
      </c>
    </row>
    <row r="9" spans="1:12" x14ac:dyDescent="0.2">
      <c r="A9" s="14" t="s">
        <v>65</v>
      </c>
      <c r="B9" s="13">
        <v>1531</v>
      </c>
      <c r="C9" s="18">
        <v>8.6999999999999994E-2</v>
      </c>
    </row>
    <row r="10" spans="1:12" x14ac:dyDescent="0.2">
      <c r="A10" s="14" t="s">
        <v>64</v>
      </c>
      <c r="B10" s="13">
        <v>1506.5</v>
      </c>
      <c r="C10" s="18">
        <v>0.109</v>
      </c>
    </row>
    <row r="11" spans="1:12" x14ac:dyDescent="0.2">
      <c r="A11" s="14" t="s">
        <v>63</v>
      </c>
      <c r="B11" s="13">
        <v>1518.1</v>
      </c>
      <c r="C11" s="18">
        <v>0.10400000000000001</v>
      </c>
    </row>
    <row r="12" spans="1:12" x14ac:dyDescent="0.2">
      <c r="A12" s="14" t="s">
        <v>62</v>
      </c>
      <c r="B12" s="13">
        <v>1558.8</v>
      </c>
      <c r="C12" s="18">
        <v>9.6000000000000002E-2</v>
      </c>
    </row>
    <row r="13" spans="1:12" x14ac:dyDescent="0.2">
      <c r="A13" s="14" t="s">
        <v>61</v>
      </c>
      <c r="B13" s="13">
        <v>1631.3</v>
      </c>
      <c r="C13" s="18">
        <v>7.6999999999999999E-2</v>
      </c>
    </row>
    <row r="14" spans="1:12" x14ac:dyDescent="0.2">
      <c r="A14" s="14" t="s">
        <v>60</v>
      </c>
      <c r="B14" s="13">
        <v>1701.4</v>
      </c>
      <c r="C14" s="18">
        <v>6.4000000000000001E-2</v>
      </c>
    </row>
    <row r="15" spans="1:12" x14ac:dyDescent="0.2">
      <c r="A15" s="14" t="s">
        <v>59</v>
      </c>
      <c r="B15" s="13">
        <v>1745.9</v>
      </c>
      <c r="C15" s="18">
        <v>6.4000000000000001E-2</v>
      </c>
    </row>
    <row r="16" spans="1:12" x14ac:dyDescent="0.2">
      <c r="A16" s="14" t="s">
        <v>58</v>
      </c>
      <c r="B16" s="13">
        <v>1750.3</v>
      </c>
      <c r="C16" s="18">
        <v>7.0000000000000007E-2</v>
      </c>
    </row>
    <row r="17" spans="1:6" x14ac:dyDescent="0.2">
      <c r="A17" s="14" t="s">
        <v>57</v>
      </c>
      <c r="B17" s="13">
        <v>1740.4</v>
      </c>
      <c r="C17" s="18">
        <v>7.6999999999999999E-2</v>
      </c>
    </row>
    <row r="18" spans="1:6" x14ac:dyDescent="0.2">
      <c r="A18" s="14" t="s">
        <v>56</v>
      </c>
      <c r="B18" s="13">
        <v>1773.8</v>
      </c>
      <c r="C18" s="18">
        <v>6.8000000000000005E-2</v>
      </c>
    </row>
    <row r="19" spans="1:6" x14ac:dyDescent="0.2">
      <c r="A19" s="14" t="s">
        <v>55</v>
      </c>
      <c r="B19" s="13">
        <v>1809.2</v>
      </c>
      <c r="C19" s="18">
        <v>5.9000000000000004E-2</v>
      </c>
    </row>
    <row r="20" spans="1:6" x14ac:dyDescent="0.2">
      <c r="A20" s="14" t="s">
        <v>54</v>
      </c>
      <c r="B20" s="13">
        <v>1861.8</v>
      </c>
      <c r="C20" s="18">
        <v>5.4000000000000006E-2</v>
      </c>
    </row>
    <row r="21" spans="1:6" x14ac:dyDescent="0.2">
      <c r="A21" s="14" t="s">
        <v>53</v>
      </c>
      <c r="B21" s="13">
        <v>1912.8</v>
      </c>
      <c r="C21" s="18">
        <v>5.2000000000000005E-2</v>
      </c>
    </row>
    <row r="22" spans="1:6" x14ac:dyDescent="0.2">
      <c r="A22" s="14" t="s">
        <v>52</v>
      </c>
      <c r="B22" s="13">
        <v>1969.2</v>
      </c>
      <c r="C22" s="18">
        <v>4.5999999999999999E-2</v>
      </c>
    </row>
    <row r="23" spans="1:6" x14ac:dyDescent="0.2">
      <c r="A23" s="14" t="s">
        <v>51</v>
      </c>
      <c r="B23" s="13">
        <v>2040.3</v>
      </c>
      <c r="C23" s="18">
        <v>3.9E-2</v>
      </c>
      <c r="E23" s="11">
        <v>47606</v>
      </c>
      <c r="F23" s="18">
        <f>E23/B23/1000</f>
        <v>2.333284320933196E-2</v>
      </c>
    </row>
    <row r="24" spans="1:6" x14ac:dyDescent="0.2">
      <c r="A24" s="14" t="s">
        <v>50</v>
      </c>
      <c r="B24" s="13">
        <v>2096.8000000000002</v>
      </c>
      <c r="C24" s="18">
        <v>3.9E-2</v>
      </c>
      <c r="F24" s="18"/>
    </row>
    <row r="25" spans="1:6" x14ac:dyDescent="0.2">
      <c r="A25" s="14" t="s">
        <v>49</v>
      </c>
      <c r="B25" s="13">
        <v>2141.1999999999998</v>
      </c>
      <c r="C25" s="18">
        <v>3.7999999999999999E-2</v>
      </c>
      <c r="F25" s="18"/>
    </row>
    <row r="26" spans="1:6" x14ac:dyDescent="0.2">
      <c r="A26" s="14" t="s">
        <v>48</v>
      </c>
      <c r="B26" s="13">
        <v>2165.6</v>
      </c>
      <c r="C26" s="18">
        <v>3.6000000000000004E-2</v>
      </c>
      <c r="F26" s="18"/>
    </row>
    <row r="27" spans="1:6" x14ac:dyDescent="0.2">
      <c r="A27" s="14" t="s">
        <v>47</v>
      </c>
      <c r="B27" s="13">
        <v>2178.4</v>
      </c>
      <c r="C27" s="18">
        <v>4.2999999999999997E-2</v>
      </c>
      <c r="F27" s="18"/>
    </row>
    <row r="28" spans="1:6" x14ac:dyDescent="0.2">
      <c r="A28" s="14" t="s">
        <v>46</v>
      </c>
      <c r="B28" s="13">
        <v>2145.1999999999998</v>
      </c>
      <c r="C28" s="18">
        <v>6.0999999999999999E-2</v>
      </c>
      <c r="F28" s="18"/>
    </row>
    <row r="29" spans="1:6" x14ac:dyDescent="0.2">
      <c r="A29" s="14" t="s">
        <v>45</v>
      </c>
      <c r="B29" s="13">
        <v>2165.6</v>
      </c>
      <c r="C29" s="18">
        <v>6.2E-2</v>
      </c>
      <c r="F29" s="18"/>
    </row>
    <row r="30" spans="1:6" x14ac:dyDescent="0.2">
      <c r="A30" s="14" t="s">
        <v>44</v>
      </c>
      <c r="B30" s="13">
        <v>2191.6999999999998</v>
      </c>
      <c r="C30" s="18">
        <v>0.06</v>
      </c>
      <c r="F30" s="18"/>
    </row>
    <row r="31" spans="1:6" x14ac:dyDescent="0.2">
      <c r="A31" s="14" t="s">
        <v>43</v>
      </c>
      <c r="B31" s="13">
        <v>2184.6</v>
      </c>
      <c r="C31" s="18">
        <v>6.3E-2</v>
      </c>
      <c r="F31" s="18"/>
    </row>
    <row r="32" spans="1:6" x14ac:dyDescent="0.2">
      <c r="A32" s="14" t="s">
        <v>42</v>
      </c>
      <c r="B32" s="13">
        <v>2247.6</v>
      </c>
      <c r="C32" s="18">
        <v>5.7000000000000002E-2</v>
      </c>
      <c r="F32" s="18"/>
    </row>
    <row r="33" spans="1:12" x14ac:dyDescent="0.2">
      <c r="A33" s="14" t="s">
        <v>41</v>
      </c>
      <c r="B33" s="13">
        <v>2323.8000000000002</v>
      </c>
      <c r="C33" s="18">
        <v>5.4000000000000006E-2</v>
      </c>
      <c r="E33" s="11">
        <v>72208</v>
      </c>
      <c r="F33" s="18">
        <f>E33/B33/1000</f>
        <v>3.1073242103451242E-2</v>
      </c>
      <c r="H33" s="25">
        <f>B33/B23-1</f>
        <v>0.13895015438906055</v>
      </c>
      <c r="I33" s="25">
        <f>E33/E23-1</f>
        <v>0.5167835987060454</v>
      </c>
      <c r="K33" s="26">
        <f>(B33/B23)^0.1-1</f>
        <v>1.3095699412201789E-2</v>
      </c>
      <c r="L33" s="26">
        <f>(E33/E23)^0.1-1</f>
        <v>4.2539124973386411E-2</v>
      </c>
    </row>
    <row r="34" spans="1:12" x14ac:dyDescent="0.2">
      <c r="A34" s="14" t="s">
        <v>40</v>
      </c>
      <c r="B34" s="13">
        <v>2369</v>
      </c>
      <c r="C34" s="18">
        <v>5.2999999999999999E-2</v>
      </c>
    </row>
    <row r="35" spans="1:12" x14ac:dyDescent="0.2">
      <c r="A35" s="14" t="s">
        <v>39</v>
      </c>
      <c r="B35" s="13">
        <v>2500</v>
      </c>
      <c r="C35" s="18">
        <v>0.05</v>
      </c>
    </row>
    <row r="36" spans="1:12" ht="16" customHeight="1" x14ac:dyDescent="0.2">
      <c r="A36" s="11" t="s">
        <v>38</v>
      </c>
    </row>
    <row r="37" spans="1:12" ht="16" customHeight="1" x14ac:dyDescent="0.2">
      <c r="A37" s="11" t="s">
        <v>37</v>
      </c>
    </row>
    <row r="38" spans="1:12" ht="16" customHeight="1" x14ac:dyDescent="0.2">
      <c r="A38" s="11" t="s">
        <v>36</v>
      </c>
    </row>
    <row r="39" spans="1:12" ht="16" customHeight="1" x14ac:dyDescent="0.2">
      <c r="A39" s="11" t="s">
        <v>35</v>
      </c>
    </row>
    <row r="41" spans="1:12" ht="16" customHeight="1" x14ac:dyDescent="0.2">
      <c r="A41" s="11" t="s">
        <v>34</v>
      </c>
    </row>
    <row r="43" spans="1:12" ht="16" customHeight="1" x14ac:dyDescent="0.2">
      <c r="A43" s="11" t="s">
        <v>33</v>
      </c>
    </row>
    <row r="44" spans="1:12" ht="16" customHeight="1" x14ac:dyDescent="0.2">
      <c r="A44" s="11" t="s">
        <v>32</v>
      </c>
    </row>
    <row r="45" spans="1:12" ht="16" customHeight="1" x14ac:dyDescent="0.2">
      <c r="A45" s="11" t="s">
        <v>31</v>
      </c>
    </row>
    <row r="46" spans="1:12" ht="16" customHeight="1" x14ac:dyDescent="0.2">
      <c r="A46" s="11" t="s">
        <v>30</v>
      </c>
    </row>
    <row r="47" spans="1:12" ht="16" customHeight="1" x14ac:dyDescent="0.2">
      <c r="A47" s="11" t="s">
        <v>29</v>
      </c>
    </row>
    <row r="48" spans="1:12" ht="16" customHeight="1" x14ac:dyDescent="0.2">
      <c r="A48" s="11" t="s">
        <v>28</v>
      </c>
    </row>
    <row r="49" spans="1:3" ht="16" customHeight="1" x14ac:dyDescent="0.2">
      <c r="A49" s="11" t="s">
        <v>27</v>
      </c>
    </row>
    <row r="51" spans="1:3" ht="16" customHeight="1" x14ac:dyDescent="0.2">
      <c r="A51" s="11" t="s">
        <v>26</v>
      </c>
    </row>
    <row r="53" spans="1:3" ht="16" customHeight="1" x14ac:dyDescent="0.2">
      <c r="A53" s="11" t="s">
        <v>25</v>
      </c>
    </row>
    <row r="54" spans="1:3" ht="16" customHeight="1" x14ac:dyDescent="0.2">
      <c r="A54" s="11" t="s">
        <v>24</v>
      </c>
    </row>
    <row r="56" spans="1:3" ht="16" customHeight="1" x14ac:dyDescent="0.2">
      <c r="A56" s="11" t="s">
        <v>23</v>
      </c>
    </row>
    <row r="57" spans="1:3" ht="16" customHeight="1" x14ac:dyDescent="0.2">
      <c r="A57" s="11" t="s">
        <v>22</v>
      </c>
    </row>
    <row r="58" spans="1:3" ht="16" customHeight="1" x14ac:dyDescent="0.2">
      <c r="A58" s="11" t="s">
        <v>21</v>
      </c>
    </row>
    <row r="60" spans="1:3" ht="16" customHeight="1" x14ac:dyDescent="0.2">
      <c r="A60" s="11" t="s">
        <v>20</v>
      </c>
    </row>
    <row r="61" spans="1:3" ht="16" customHeight="1" x14ac:dyDescent="0.2">
      <c r="A61" s="11" t="s">
        <v>19</v>
      </c>
    </row>
    <row r="62" spans="1:3" ht="16" customHeight="1" x14ac:dyDescent="0.2">
      <c r="A62" s="11" t="s">
        <v>18</v>
      </c>
    </row>
    <row r="63" spans="1:3" ht="16" customHeight="1" x14ac:dyDescent="0.2">
      <c r="A63" s="12" t="s">
        <v>17</v>
      </c>
      <c r="B63" s="12"/>
      <c r="C63" s="12"/>
    </row>
  </sheetData>
  <hyperlinks>
    <hyperlink ref="A6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</vt:vector>
  </HeadingPairs>
  <TitlesOfParts>
    <vt:vector size="8" baseType="lpstr">
      <vt:lpstr>LEED measures</vt:lpstr>
      <vt:lpstr>sector data</vt:lpstr>
      <vt:lpstr>hlfs</vt:lpstr>
      <vt:lpstr>LEED chart gain loss</vt:lpstr>
      <vt:lpstr>LEED chart total</vt:lpstr>
      <vt:lpstr>sector chart</vt:lpstr>
      <vt:lpstr>hfls total chart</vt:lpstr>
      <vt:lpstr>hfls ue chart</vt:lpstr>
    </vt:vector>
  </TitlesOfParts>
  <Company>SNZ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NZ.Stat</dc:creator>
  <cp:lastModifiedBy>Microsoft Office User</cp:lastModifiedBy>
  <dcterms:created xsi:type="dcterms:W3CDTF">2018-01-05T09:38:27Z</dcterms:created>
  <dcterms:modified xsi:type="dcterms:W3CDTF">2018-01-22T09:31:07Z</dcterms:modified>
</cp:coreProperties>
</file>